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<sst xmlns="http://schemas.openxmlformats.org/spreadsheetml/2006/main" count="135" uniqueCount="111">
  <si>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</si>
  <si>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</si>
  <si>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</si>
  <si>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</si>
  <si>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</si>
  <si>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</si>
  <si>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</si>
  <si>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</si>
  <si>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</si>
  <si>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</si>
  <si>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</si>
  <si>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</si>
  <si>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</si>
  <si>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</si>
  <si>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</si>
  <si>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</si>
  <si>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</si>
  <si>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</si>
  <si>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</si>
  <si>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</si>
  <si>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 CARDUCCI</t>
  </si>
  <si>
    <t>20025 LEGNANO (MI) VIA XX SETTEMBRE, 2 C.F. 84005530153 C.M. MIIC8EA008</t>
  </si>
  <si>
    <t>316 del 22/11/2019</t>
  </si>
  <si>
    <t>FATTPA 15_19 del 03/12/2019</t>
  </si>
  <si>
    <t>8719345316 del 29/11/2019</t>
  </si>
  <si>
    <t>M023664416 del 01/12/2019</t>
  </si>
  <si>
    <t>M023276294 del 01/12/2019</t>
  </si>
  <si>
    <t>621/FE del 11/12/2019</t>
  </si>
  <si>
    <t>1740 del 19/11/2019</t>
  </si>
  <si>
    <t>1998 del 19/12/2019</t>
  </si>
  <si>
    <t>1997 del 19/12/2019</t>
  </si>
  <si>
    <t>1996 del 19/12/2019</t>
  </si>
  <si>
    <t>32 del 27/12/2019</t>
  </si>
  <si>
    <t>200230/E del 15/01/2020</t>
  </si>
  <si>
    <t>01/000028 del 30/01/2020</t>
  </si>
  <si>
    <t>01/000024 del 24/01/2020</t>
  </si>
  <si>
    <t>4/E del 25/01/2020</t>
  </si>
  <si>
    <t>PAE0042907 del 31/12/2019</t>
  </si>
  <si>
    <t>M000081520 del 01/01/2020</t>
  </si>
  <si>
    <t>M000081663 del 01/01/2020</t>
  </si>
  <si>
    <t>46 del 05/02/2020</t>
  </si>
  <si>
    <t>48/PA del 23/01/2020</t>
  </si>
  <si>
    <t>30/CV del 24/01/2020</t>
  </si>
  <si>
    <t>8720001991 del 20/01/2020</t>
  </si>
  <si>
    <t>53/CV del 31/01/2020</t>
  </si>
  <si>
    <t>18PAC / 20 del 04/02/2020</t>
  </si>
  <si>
    <t>151/PI del 06/02/2020</t>
  </si>
  <si>
    <t>M003788249 del 01/02/2020</t>
  </si>
  <si>
    <t>M002452776 del 01/02/2020</t>
  </si>
  <si>
    <t>8720010732 del 30/01/2020</t>
  </si>
  <si>
    <t>23PAC / 20 del 06/02/2020</t>
  </si>
  <si>
    <t>8720048389 del 20/04/2020</t>
  </si>
  <si>
    <t>201032/E del 30/04/2020</t>
  </si>
  <si>
    <t>8720052986 del 30/04/2020</t>
  </si>
  <si>
    <t>202014 PA del 23/04/2020</t>
  </si>
  <si>
    <t>M009372020 del 01/05/2020</t>
  </si>
  <si>
    <t>A03 del 18/05/2020</t>
  </si>
  <si>
    <t>908 del 03/07/2020</t>
  </si>
  <si>
    <t>909 del 03/07/2020</t>
  </si>
  <si>
    <t>00145/1 del 29/05/2020</t>
  </si>
  <si>
    <t>202000364 del 29/06/2020</t>
  </si>
  <si>
    <t>1163 del 17/06/2020</t>
  </si>
  <si>
    <t>202023 PA del 09/06/2020</t>
  </si>
  <si>
    <t>M011949358 del 01/06/2020</t>
  </si>
  <si>
    <t>M013116930 del 01/06/2020</t>
  </si>
  <si>
    <t>910 del 03/07/2020</t>
  </si>
  <si>
    <t>20204E17315 del 10/07/2020</t>
  </si>
  <si>
    <t>M016140723 del 01/07/2020</t>
  </si>
  <si>
    <t>M016210867 del 01/07/2020</t>
  </si>
  <si>
    <t>PAE0021059 del 30/06/2020</t>
  </si>
  <si>
    <t>4/927 del 09/09/2020</t>
  </si>
  <si>
    <t>4/926 del 09/09/2020</t>
  </si>
  <si>
    <t>5/315 del 30/09/2020</t>
  </si>
  <si>
    <t>2138 del 21/09/2020</t>
  </si>
  <si>
    <t>589 del 30/09/2020</t>
  </si>
  <si>
    <t>202000523 del 30/09/2020</t>
  </si>
  <si>
    <t>590 del 30/09/2020</t>
  </si>
  <si>
    <t>1262 del 30/09/2020</t>
  </si>
  <si>
    <t>M018409959 del 01/08/2020</t>
  </si>
  <si>
    <t>M018683798 del 01/08/2020</t>
  </si>
  <si>
    <t>M020793313 del 01/09/2020</t>
  </si>
  <si>
    <t>M021107243 del 01/09/2020</t>
  </si>
  <si>
    <t>PAE0030279 del 31/08/2020</t>
  </si>
  <si>
    <t>956 del 31/10/2020</t>
  </si>
  <si>
    <t>5/623 del 05/11/2020</t>
  </si>
  <si>
    <t>201338/E del 17/06/2020</t>
  </si>
  <si>
    <t>M022789348 del 01/10/2020</t>
  </si>
  <si>
    <t>M022459792 del 01/10/2020</t>
  </si>
  <si>
    <t>202000552 del 19/10/2020</t>
  </si>
  <si>
    <t>202126/E del 06/11/2020</t>
  </si>
  <si>
    <t>20204E30311 del 04/11/2020</t>
  </si>
  <si>
    <t>707 del 30/10/2020</t>
  </si>
  <si>
    <t>708 del 30/10/2020</t>
  </si>
  <si>
    <t>722 del 30/10/2020</t>
  </si>
  <si>
    <t>PAE0039369 del 31/10/2020</t>
  </si>
  <si>
    <t>M025591772 del 01/11/2020</t>
  </si>
  <si>
    <t>M025993884 del 01/11/2020</t>
  </si>
  <si>
    <t>A09 del 21/10/2020</t>
  </si>
  <si>
    <t>A14 del 02/11/2020</t>
  </si>
  <si>
    <t>202207/E del 19/11/2020</t>
  </si>
  <si>
    <t>385/CV del 14/11/2020</t>
  </si>
  <si>
    <t>20204E32204 del 20/11/2020</t>
  </si>
  <si>
    <t>746 del 24/11/2020</t>
  </si>
  <si>
    <t>1_0000310465_20 del 24/11/2020</t>
  </si>
  <si>
    <t>401/CV del 28/11/2020</t>
  </si>
  <si>
    <t>2020.FD1046.FTPA del 27/11/2020</t>
  </si>
  <si>
    <t>747 del 24/11/2020</t>
  </si>
  <si>
    <t>1553 del 27/11/2020</t>
  </si>
  <si>
    <t>1554 del 27/11/2020</t>
  </si>
  <si>
    <t>1555 del 27/11/2020</t>
  </si>
  <si>
    <t>202252/E del 30/11/2020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</si>
</sst>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4" fontId="44" fillId="0" borderId="24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33" t="s">
        <v>1</v>
      </c>
      <c r="B7" s="34"/>
      <c r="C7" s="34"/>
      <c r="D7" s="34"/>
      <c r="E7" s="34"/>
      <c r="F7" s="35"/>
    </row>
    <row r="8" spans="1:6" ht="27" customHeight="1">
      <c r="A8" s="33" t="s">
        <v>12</v>
      </c>
      <c r="B8" s="34"/>
      <c r="C8" s="34"/>
      <c r="D8" s="34"/>
      <c r="E8" s="34"/>
      <c r="F8" s="35"/>
    </row>
    <row r="9" spans="1:6" ht="30.75" customHeight="1">
      <c r="A9" s="45" t="s">
        <v>0</v>
      </c>
      <c r="B9" s="30"/>
      <c r="C9" s="29" t="s">
        <v>6</v>
      </c>
      <c r="D9" s="30"/>
      <c r="E9" s="47" t="s">
        <v>13</v>
      </c>
      <c r="F9" s="48"/>
    </row>
    <row r="10" spans="1:6" ht="29.25" customHeight="1" thickBot="1">
      <c r="A10" s="38">
        <v>48</v>
      </c>
      <c r="B10" s="39"/>
      <c r="C10" s="53">
        <v>21246.56</v>
      </c>
      <c r="D10" s="39"/>
      <c r="E10" s="40">
        <f>('Trimestre 1'!H1+'Trimestre 2'!H1+'Trimestre 3'!H1+'Trimestre 4'!H1)/C10</f>
        <v>23.791151602894768</v>
      </c>
      <c r="F10" s="41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2" t="s">
        <v>2</v>
      </c>
      <c r="B13" s="43"/>
      <c r="C13" s="43"/>
      <c r="D13" s="43"/>
      <c r="E13" s="43"/>
      <c r="F13" s="44"/>
    </row>
    <row r="14" spans="1:6" ht="27" customHeight="1">
      <c r="A14" s="33" t="s">
        <v>3</v>
      </c>
      <c r="B14" s="34"/>
      <c r="C14" s="34"/>
      <c r="D14" s="34"/>
      <c r="E14" s="34"/>
      <c r="F14" s="35"/>
    </row>
    <row r="15" spans="1:12" ht="46.5" customHeight="1">
      <c r="A15" s="21" t="s">
        <v>4</v>
      </c>
      <c r="B15" s="27" t="s">
        <v>0</v>
      </c>
      <c r="C15" s="29" t="s">
        <v>6</v>
      </c>
      <c r="D15" s="30"/>
      <c r="E15" s="36" t="s">
        <v>14</v>
      </c>
      <c r="F15" s="3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31">
        <f>'Trimestre 1'!B1</f>
        <v>15310.76</v>
      </c>
      <c r="D16" s="32"/>
      <c r="E16" s="31">
        <f>'Trimestre 1'!G1</f>
        <v>-3.3058874935013023</v>
      </c>
      <c r="F16" s="46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</v>
      </c>
      <c r="C17" s="31">
        <f>'Trimestre 2'!B1</f>
        <v>953.38</v>
      </c>
      <c r="D17" s="32"/>
      <c r="E17" s="31">
        <f>'Trimestre 2'!G1</f>
        <v>-6.183987497115526</v>
      </c>
      <c r="F17" s="46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13</v>
      </c>
      <c r="C18" s="31">
        <f>'Trimestre 3'!B1</f>
        <v>4982.42</v>
      </c>
      <c r="D18" s="32"/>
      <c r="E18" s="31">
        <f>'Trimestre 3'!G1</f>
        <v>-19.205711280863518</v>
      </c>
      <c r="F18" s="46"/>
    </row>
    <row r="19" spans="1:6" ht="21.75" customHeight="1" thickBot="1">
      <c r="A19" s="24" t="s">
        <v>18</v>
      </c>
      <c r="B19" s="25"/>
      <c r="C19" s="50"/>
      <c r="D19" s="52"/>
      <c r="E19" s="50"/>
      <c r="F19" s="51"/>
    </row>
    <row r="20" spans="1:6" ht="46.5" customHeight="1">
      <c r="A20" s="11"/>
      <c r="B20" s="12"/>
      <c r="C20" s="49"/>
      <c r="D20" s="49"/>
      <c r="E20" s="12"/>
      <c r="F20" s="12"/>
    </row>
  </sheetData>
  <sheetProtection/>
  <mergeCells count="21"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15310.76</v>
      </c>
      <c r="C1">
        <f>COUNTA(A4:A203)</f>
        <v>29</v>
      </c>
      <c r="G1" s="20">
        <f>IF(B1&lt;&gt;0,H1/B1,0)</f>
        <v>-3.3058874935013023</v>
      </c>
      <c r="H1" s="19">
        <f>SUM(H4:H195)</f>
        <v>-50615.65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88.2</v>
      </c>
      <c r="C4" s="17">
        <v>43825</v>
      </c>
      <c r="D4" s="17">
        <v>43857</v>
      </c>
      <c r="E4" s="17"/>
      <c r="F4" s="17"/>
      <c r="G4" s="1">
        <f>D4-C4-(F4-E4)</f>
        <v>32</v>
      </c>
      <c r="H4" s="16">
        <f>B4*G4</f>
        <v>2822.4</v>
      </c>
    </row>
    <row r="5" spans="1:8" ht="15">
      <c r="A5" s="28" t="s">
        <v>23</v>
      </c>
      <c r="B5" s="16">
        <v>255</v>
      </c>
      <c r="C5" s="17">
        <v>43833</v>
      </c>
      <c r="D5" s="17">
        <v>43857</v>
      </c>
      <c r="E5" s="17"/>
      <c r="F5" s="17"/>
      <c r="G5" s="1">
        <f aca="true" t="shared" si="0" ref="G5:G68">D5-C5-(F5-E5)</f>
        <v>24</v>
      </c>
      <c r="H5" s="16">
        <f aca="true" t="shared" si="1" ref="H5:H68">B5*G5</f>
        <v>6120</v>
      </c>
    </row>
    <row r="6" spans="1:8" ht="15">
      <c r="A6" s="28" t="s">
        <v>24</v>
      </c>
      <c r="B6" s="16">
        <v>26.8</v>
      </c>
      <c r="C6" s="17">
        <v>43833</v>
      </c>
      <c r="D6" s="17">
        <v>43857</v>
      </c>
      <c r="E6" s="17"/>
      <c r="F6" s="17"/>
      <c r="G6" s="1">
        <f t="shared" si="0"/>
        <v>24</v>
      </c>
      <c r="H6" s="16">
        <f t="shared" si="1"/>
        <v>643.2</v>
      </c>
    </row>
    <row r="7" spans="1:8" ht="15">
      <c r="A7" s="28" t="s">
        <v>25</v>
      </c>
      <c r="B7" s="16">
        <v>43.11</v>
      </c>
      <c r="C7" s="17">
        <v>43841</v>
      </c>
      <c r="D7" s="17">
        <v>43857</v>
      </c>
      <c r="E7" s="17"/>
      <c r="F7" s="17"/>
      <c r="G7" s="1">
        <f t="shared" si="0"/>
        <v>16</v>
      </c>
      <c r="H7" s="16">
        <f t="shared" si="1"/>
        <v>689.76</v>
      </c>
    </row>
    <row r="8" spans="1:8" ht="15">
      <c r="A8" s="28" t="s">
        <v>26</v>
      </c>
      <c r="B8" s="16">
        <v>43.11</v>
      </c>
      <c r="C8" s="17">
        <v>43845</v>
      </c>
      <c r="D8" s="17">
        <v>43857</v>
      </c>
      <c r="E8" s="17"/>
      <c r="F8" s="17"/>
      <c r="G8" s="1">
        <f t="shared" si="0"/>
        <v>12</v>
      </c>
      <c r="H8" s="16">
        <f t="shared" si="1"/>
        <v>517.3199999999999</v>
      </c>
    </row>
    <row r="9" spans="1:8" ht="15">
      <c r="A9" s="28" t="s">
        <v>27</v>
      </c>
      <c r="B9" s="16">
        <v>1143</v>
      </c>
      <c r="C9" s="17">
        <v>43848</v>
      </c>
      <c r="D9" s="17">
        <v>43857</v>
      </c>
      <c r="E9" s="17"/>
      <c r="F9" s="17"/>
      <c r="G9" s="1">
        <f t="shared" si="0"/>
        <v>9</v>
      </c>
      <c r="H9" s="16">
        <f t="shared" si="1"/>
        <v>10287</v>
      </c>
    </row>
    <row r="10" spans="1:8" ht="15">
      <c r="A10" s="28" t="s">
        <v>28</v>
      </c>
      <c r="B10" s="16">
        <v>242</v>
      </c>
      <c r="C10" s="17">
        <v>43849</v>
      </c>
      <c r="D10" s="17">
        <v>43857</v>
      </c>
      <c r="E10" s="17"/>
      <c r="F10" s="17"/>
      <c r="G10" s="1">
        <f t="shared" si="0"/>
        <v>8</v>
      </c>
      <c r="H10" s="16">
        <f t="shared" si="1"/>
        <v>1936</v>
      </c>
    </row>
    <row r="11" spans="1:8" ht="15">
      <c r="A11" s="28" t="s">
        <v>29</v>
      </c>
      <c r="B11" s="16">
        <v>408</v>
      </c>
      <c r="C11" s="17">
        <v>43849</v>
      </c>
      <c r="D11" s="17">
        <v>43857</v>
      </c>
      <c r="E11" s="17"/>
      <c r="F11" s="17"/>
      <c r="G11" s="1">
        <f t="shared" si="0"/>
        <v>8</v>
      </c>
      <c r="H11" s="16">
        <f t="shared" si="1"/>
        <v>3264</v>
      </c>
    </row>
    <row r="12" spans="1:8" ht="15">
      <c r="A12" s="28" t="s">
        <v>30</v>
      </c>
      <c r="B12" s="16">
        <v>408</v>
      </c>
      <c r="C12" s="17">
        <v>43849</v>
      </c>
      <c r="D12" s="17">
        <v>43857</v>
      </c>
      <c r="E12" s="17"/>
      <c r="F12" s="17"/>
      <c r="G12" s="1">
        <f t="shared" si="0"/>
        <v>8</v>
      </c>
      <c r="H12" s="16">
        <f t="shared" si="1"/>
        <v>3264</v>
      </c>
    </row>
    <row r="13" spans="1:8" ht="15">
      <c r="A13" s="28" t="s">
        <v>31</v>
      </c>
      <c r="B13" s="16">
        <v>408</v>
      </c>
      <c r="C13" s="17">
        <v>43849</v>
      </c>
      <c r="D13" s="17">
        <v>43857</v>
      </c>
      <c r="E13" s="17"/>
      <c r="F13" s="17"/>
      <c r="G13" s="1">
        <f t="shared" si="0"/>
        <v>8</v>
      </c>
      <c r="H13" s="16">
        <f t="shared" si="1"/>
        <v>3264</v>
      </c>
    </row>
    <row r="14" spans="1:8" ht="15">
      <c r="A14" s="28" t="s">
        <v>32</v>
      </c>
      <c r="B14" s="16">
        <v>1282</v>
      </c>
      <c r="C14" s="17">
        <v>43856</v>
      </c>
      <c r="D14" s="17">
        <v>43857</v>
      </c>
      <c r="E14" s="17"/>
      <c r="F14" s="17"/>
      <c r="G14" s="1">
        <f t="shared" si="0"/>
        <v>1</v>
      </c>
      <c r="H14" s="16">
        <f t="shared" si="1"/>
        <v>1282</v>
      </c>
    </row>
    <row r="15" spans="1:8" ht="15">
      <c r="A15" s="28" t="s">
        <v>33</v>
      </c>
      <c r="B15" s="16">
        <v>2385</v>
      </c>
      <c r="C15" s="17">
        <v>43880</v>
      </c>
      <c r="D15" s="17">
        <v>43881</v>
      </c>
      <c r="E15" s="17"/>
      <c r="F15" s="17"/>
      <c r="G15" s="1">
        <f t="shared" si="0"/>
        <v>1</v>
      </c>
      <c r="H15" s="16">
        <f t="shared" si="1"/>
        <v>2385</v>
      </c>
    </row>
    <row r="16" spans="1:8" ht="15">
      <c r="A16" s="28" t="s">
        <v>34</v>
      </c>
      <c r="B16" s="16">
        <v>272.73</v>
      </c>
      <c r="C16" s="17">
        <v>43891</v>
      </c>
      <c r="D16" s="17">
        <v>43881</v>
      </c>
      <c r="E16" s="17"/>
      <c r="F16" s="17"/>
      <c r="G16" s="1">
        <f t="shared" si="0"/>
        <v>-10</v>
      </c>
      <c r="H16" s="16">
        <f t="shared" si="1"/>
        <v>-2727.3</v>
      </c>
    </row>
    <row r="17" spans="1:8" ht="15">
      <c r="A17" s="28" t="s">
        <v>35</v>
      </c>
      <c r="B17" s="16">
        <v>272.73</v>
      </c>
      <c r="C17" s="17">
        <v>43888</v>
      </c>
      <c r="D17" s="17">
        <v>43881</v>
      </c>
      <c r="E17" s="17"/>
      <c r="F17" s="17"/>
      <c r="G17" s="1">
        <f t="shared" si="0"/>
        <v>-7</v>
      </c>
      <c r="H17" s="16">
        <f t="shared" si="1"/>
        <v>-1909.1100000000001</v>
      </c>
    </row>
    <row r="18" spans="1:8" ht="15">
      <c r="A18" s="28" t="s">
        <v>36</v>
      </c>
      <c r="B18" s="16">
        <v>2800</v>
      </c>
      <c r="C18" s="17">
        <v>43888</v>
      </c>
      <c r="D18" s="17">
        <v>43881</v>
      </c>
      <c r="E18" s="17"/>
      <c r="F18" s="17"/>
      <c r="G18" s="1">
        <f t="shared" si="0"/>
        <v>-7</v>
      </c>
      <c r="H18" s="16">
        <f t="shared" si="1"/>
        <v>-19600</v>
      </c>
    </row>
    <row r="19" spans="1:8" ht="15">
      <c r="A19" s="28" t="s">
        <v>37</v>
      </c>
      <c r="B19" s="16">
        <v>280</v>
      </c>
      <c r="C19" s="17">
        <v>43874</v>
      </c>
      <c r="D19" s="17">
        <v>43881</v>
      </c>
      <c r="E19" s="17"/>
      <c r="F19" s="17"/>
      <c r="G19" s="1">
        <f t="shared" si="0"/>
        <v>7</v>
      </c>
      <c r="H19" s="16">
        <f t="shared" si="1"/>
        <v>1960</v>
      </c>
    </row>
    <row r="20" spans="1:8" ht="15">
      <c r="A20" s="28" t="s">
        <v>38</v>
      </c>
      <c r="B20" s="16">
        <v>43.11</v>
      </c>
      <c r="C20" s="17">
        <v>43874</v>
      </c>
      <c r="D20" s="17">
        <v>43881</v>
      </c>
      <c r="E20" s="17"/>
      <c r="F20" s="17"/>
      <c r="G20" s="1">
        <f t="shared" si="0"/>
        <v>7</v>
      </c>
      <c r="H20" s="16">
        <f t="shared" si="1"/>
        <v>301.77</v>
      </c>
    </row>
    <row r="21" spans="1:8" ht="15">
      <c r="A21" s="28" t="s">
        <v>39</v>
      </c>
      <c r="B21" s="16">
        <v>43.11</v>
      </c>
      <c r="C21" s="17">
        <v>43874</v>
      </c>
      <c r="D21" s="17">
        <v>43881</v>
      </c>
      <c r="E21" s="17"/>
      <c r="F21" s="17"/>
      <c r="G21" s="1">
        <f t="shared" si="0"/>
        <v>7</v>
      </c>
      <c r="H21" s="16">
        <f t="shared" si="1"/>
        <v>301.77</v>
      </c>
    </row>
    <row r="22" spans="1:8" ht="15">
      <c r="A22" s="28" t="s">
        <v>40</v>
      </c>
      <c r="B22" s="16">
        <v>400</v>
      </c>
      <c r="C22" s="17">
        <v>43897</v>
      </c>
      <c r="D22" s="17">
        <v>43881</v>
      </c>
      <c r="E22" s="17"/>
      <c r="F22" s="17"/>
      <c r="G22" s="1">
        <f t="shared" si="0"/>
        <v>-16</v>
      </c>
      <c r="H22" s="16">
        <f t="shared" si="1"/>
        <v>-6400</v>
      </c>
    </row>
    <row r="23" spans="1:8" ht="15">
      <c r="A23" s="28" t="s">
        <v>41</v>
      </c>
      <c r="B23" s="16">
        <v>1135.55</v>
      </c>
      <c r="C23" s="17">
        <v>43884</v>
      </c>
      <c r="D23" s="17">
        <v>43881</v>
      </c>
      <c r="E23" s="17"/>
      <c r="F23" s="17"/>
      <c r="G23" s="1">
        <f t="shared" si="0"/>
        <v>-3</v>
      </c>
      <c r="H23" s="16">
        <f t="shared" si="1"/>
        <v>-3406.6499999999996</v>
      </c>
    </row>
    <row r="24" spans="1:8" ht="15">
      <c r="A24" s="28" t="s">
        <v>42</v>
      </c>
      <c r="B24" s="16">
        <v>1265.76</v>
      </c>
      <c r="C24" s="17">
        <v>43894</v>
      </c>
      <c r="D24" s="17">
        <v>43881</v>
      </c>
      <c r="E24" s="17"/>
      <c r="F24" s="17"/>
      <c r="G24" s="1">
        <f t="shared" si="0"/>
        <v>-13</v>
      </c>
      <c r="H24" s="16">
        <f t="shared" si="1"/>
        <v>-16454.88</v>
      </c>
    </row>
    <row r="25" spans="1:8" ht="15">
      <c r="A25" s="28" t="s">
        <v>43</v>
      </c>
      <c r="B25" s="16">
        <v>40.48</v>
      </c>
      <c r="C25" s="17">
        <v>43882</v>
      </c>
      <c r="D25" s="17">
        <v>43881</v>
      </c>
      <c r="E25" s="17"/>
      <c r="F25" s="17"/>
      <c r="G25" s="1">
        <f t="shared" si="0"/>
        <v>-1</v>
      </c>
      <c r="H25" s="16">
        <f t="shared" si="1"/>
        <v>-40.48</v>
      </c>
    </row>
    <row r="26" spans="1:8" ht="15">
      <c r="A26" s="28" t="s">
        <v>44</v>
      </c>
      <c r="B26" s="16">
        <v>351</v>
      </c>
      <c r="C26" s="17">
        <v>43894</v>
      </c>
      <c r="D26" s="17">
        <v>43881</v>
      </c>
      <c r="E26" s="17"/>
      <c r="F26" s="17"/>
      <c r="G26" s="1">
        <f t="shared" si="0"/>
        <v>-13</v>
      </c>
      <c r="H26" s="16">
        <f t="shared" si="1"/>
        <v>-4563</v>
      </c>
    </row>
    <row r="27" spans="1:8" ht="15">
      <c r="A27" s="28" t="s">
        <v>45</v>
      </c>
      <c r="B27" s="16">
        <v>650</v>
      </c>
      <c r="C27" s="17">
        <v>43901</v>
      </c>
      <c r="D27" s="17">
        <v>43881</v>
      </c>
      <c r="E27" s="17"/>
      <c r="F27" s="17"/>
      <c r="G27" s="1">
        <f t="shared" si="0"/>
        <v>-20</v>
      </c>
      <c r="H27" s="16">
        <f t="shared" si="1"/>
        <v>-13000</v>
      </c>
    </row>
    <row r="28" spans="1:8" ht="15">
      <c r="A28" s="28" t="s">
        <v>46</v>
      </c>
      <c r="B28" s="16">
        <v>181</v>
      </c>
      <c r="C28" s="17">
        <v>43901</v>
      </c>
      <c r="D28" s="17">
        <v>43881</v>
      </c>
      <c r="E28" s="17"/>
      <c r="F28" s="17"/>
      <c r="G28" s="1">
        <f t="shared" si="0"/>
        <v>-20</v>
      </c>
      <c r="H28" s="16">
        <f t="shared" si="1"/>
        <v>-3620</v>
      </c>
    </row>
    <row r="29" spans="1:8" ht="15">
      <c r="A29" s="28" t="s">
        <v>47</v>
      </c>
      <c r="B29" s="16">
        <v>43.11</v>
      </c>
      <c r="C29" s="17">
        <v>43902</v>
      </c>
      <c r="D29" s="17">
        <v>43881</v>
      </c>
      <c r="E29" s="17"/>
      <c r="F29" s="17"/>
      <c r="G29" s="1">
        <f t="shared" si="0"/>
        <v>-21</v>
      </c>
      <c r="H29" s="16">
        <f t="shared" si="1"/>
        <v>-905.31</v>
      </c>
    </row>
    <row r="30" spans="1:8" ht="15">
      <c r="A30" s="28" t="s">
        <v>48</v>
      </c>
      <c r="B30" s="16">
        <v>43.11</v>
      </c>
      <c r="C30" s="17">
        <v>43901</v>
      </c>
      <c r="D30" s="17">
        <v>43881</v>
      </c>
      <c r="E30" s="17"/>
      <c r="F30" s="17"/>
      <c r="G30" s="1">
        <f t="shared" si="0"/>
        <v>-20</v>
      </c>
      <c r="H30" s="16">
        <f t="shared" si="1"/>
        <v>-862.2</v>
      </c>
    </row>
    <row r="31" spans="1:8" ht="15">
      <c r="A31" s="28" t="s">
        <v>49</v>
      </c>
      <c r="B31" s="16">
        <v>14.72</v>
      </c>
      <c r="C31" s="17">
        <v>43870</v>
      </c>
      <c r="D31" s="17">
        <v>43881</v>
      </c>
      <c r="E31" s="17"/>
      <c r="F31" s="17"/>
      <c r="G31" s="1">
        <f t="shared" si="0"/>
        <v>11</v>
      </c>
      <c r="H31" s="16">
        <f t="shared" si="1"/>
        <v>161.92000000000002</v>
      </c>
    </row>
    <row r="32" spans="1:8" ht="15">
      <c r="A32" s="28" t="s">
        <v>50</v>
      </c>
      <c r="B32" s="16">
        <v>742.13</v>
      </c>
      <c r="C32" s="17">
        <v>43903</v>
      </c>
      <c r="D32" s="17">
        <v>43881</v>
      </c>
      <c r="E32" s="17"/>
      <c r="F32" s="17"/>
      <c r="G32" s="1">
        <f t="shared" si="0"/>
        <v>-22</v>
      </c>
      <c r="H32" s="16">
        <f t="shared" si="1"/>
        <v>-16326.86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953.38</v>
      </c>
      <c r="C1">
        <f>COUNTA(A4:A203)</f>
        <v>6</v>
      </c>
      <c r="G1" s="20">
        <f>IF(B1&lt;&gt;0,H1/B1,0)</f>
        <v>-6.183987497115526</v>
      </c>
      <c r="H1" s="19">
        <f>SUM(H4:H195)</f>
        <v>-5895.69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51</v>
      </c>
      <c r="B4" s="16">
        <v>73.94</v>
      </c>
      <c r="C4" s="17">
        <v>43974</v>
      </c>
      <c r="D4" s="17">
        <v>43986</v>
      </c>
      <c r="E4" s="17"/>
      <c r="F4" s="17"/>
      <c r="G4" s="1">
        <f>D4-C4-(F4-E4)</f>
        <v>12</v>
      </c>
      <c r="H4" s="16">
        <f>B4*G4</f>
        <v>887.28</v>
      </c>
    </row>
    <row r="5" spans="1:8" ht="15">
      <c r="A5" s="28" t="s">
        <v>52</v>
      </c>
      <c r="B5" s="16">
        <v>200</v>
      </c>
      <c r="C5" s="17">
        <v>43974</v>
      </c>
      <c r="D5" s="17">
        <v>43986</v>
      </c>
      <c r="E5" s="17"/>
      <c r="F5" s="17"/>
      <c r="G5" s="1">
        <f aca="true" t="shared" si="0" ref="G5:G68">D5-C5-(F5-E5)</f>
        <v>12</v>
      </c>
      <c r="H5" s="16">
        <f aca="true" t="shared" si="1" ref="H5:H68">B5*G5</f>
        <v>2400</v>
      </c>
    </row>
    <row r="6" spans="1:8" ht="15">
      <c r="A6" s="28" t="s">
        <v>53</v>
      </c>
      <c r="B6" s="16">
        <v>59.69</v>
      </c>
      <c r="C6" s="17">
        <v>43983</v>
      </c>
      <c r="D6" s="17">
        <v>43986</v>
      </c>
      <c r="E6" s="17"/>
      <c r="F6" s="17"/>
      <c r="G6" s="1">
        <f t="shared" si="0"/>
        <v>3</v>
      </c>
      <c r="H6" s="16">
        <f t="shared" si="1"/>
        <v>179.07</v>
      </c>
    </row>
    <row r="7" spans="1:8" ht="15">
      <c r="A7" s="28" t="s">
        <v>54</v>
      </c>
      <c r="B7" s="16">
        <v>45</v>
      </c>
      <c r="C7" s="17">
        <v>44013</v>
      </c>
      <c r="D7" s="17">
        <v>43986</v>
      </c>
      <c r="E7" s="17"/>
      <c r="F7" s="17"/>
      <c r="G7" s="1">
        <f t="shared" si="0"/>
        <v>-27</v>
      </c>
      <c r="H7" s="16">
        <f t="shared" si="1"/>
        <v>-1215</v>
      </c>
    </row>
    <row r="8" spans="1:8" ht="15">
      <c r="A8" s="28" t="s">
        <v>55</v>
      </c>
      <c r="B8" s="16">
        <v>43.11</v>
      </c>
      <c r="C8" s="17">
        <v>43990</v>
      </c>
      <c r="D8" s="17">
        <v>43986</v>
      </c>
      <c r="E8" s="17"/>
      <c r="F8" s="17"/>
      <c r="G8" s="1">
        <f t="shared" si="0"/>
        <v>-4</v>
      </c>
      <c r="H8" s="16">
        <f t="shared" si="1"/>
        <v>-172.44</v>
      </c>
    </row>
    <row r="9" spans="1:8" ht="15">
      <c r="A9" s="28" t="s">
        <v>56</v>
      </c>
      <c r="B9" s="16">
        <v>531.64</v>
      </c>
      <c r="C9" s="17">
        <v>44001</v>
      </c>
      <c r="D9" s="17">
        <v>43986</v>
      </c>
      <c r="E9" s="17"/>
      <c r="F9" s="17"/>
      <c r="G9" s="1">
        <f t="shared" si="0"/>
        <v>-15</v>
      </c>
      <c r="H9" s="16">
        <f t="shared" si="1"/>
        <v>-7974.599999999999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4982.42</v>
      </c>
      <c r="C1">
        <f>COUNTA(A4:A203)</f>
        <v>13</v>
      </c>
      <c r="G1" s="20">
        <f>IF(B1&lt;&gt;0,H1/B1,0)</f>
        <v>-19.205711280863518</v>
      </c>
      <c r="H1" s="19">
        <f>SUM(H4:H195)</f>
        <v>-95690.92000000001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57</v>
      </c>
      <c r="B4" s="16">
        <v>1160</v>
      </c>
      <c r="C4" s="17">
        <v>44106</v>
      </c>
      <c r="D4" s="17">
        <v>44036</v>
      </c>
      <c r="E4" s="17"/>
      <c r="F4" s="17"/>
      <c r="G4" s="1">
        <f>D4-C4-(F4-E4)</f>
        <v>-70</v>
      </c>
      <c r="H4" s="16">
        <f>B4*G4</f>
        <v>-81200</v>
      </c>
    </row>
    <row r="5" spans="1:8" ht="15">
      <c r="A5" s="28" t="s">
        <v>58</v>
      </c>
      <c r="B5" s="16">
        <v>408</v>
      </c>
      <c r="C5" s="17">
        <v>44044</v>
      </c>
      <c r="D5" s="17">
        <v>44036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-3264</v>
      </c>
    </row>
    <row r="6" spans="1:8" ht="15">
      <c r="A6" s="28" t="s">
        <v>59</v>
      </c>
      <c r="B6" s="16">
        <v>349.2</v>
      </c>
      <c r="C6" s="17">
        <v>44020</v>
      </c>
      <c r="D6" s="17">
        <v>44036</v>
      </c>
      <c r="E6" s="17"/>
      <c r="F6" s="17"/>
      <c r="G6" s="1">
        <f t="shared" si="0"/>
        <v>16</v>
      </c>
      <c r="H6" s="16">
        <f t="shared" si="1"/>
        <v>5587.2</v>
      </c>
    </row>
    <row r="7" spans="1:8" ht="15">
      <c r="A7" s="28" t="s">
        <v>60</v>
      </c>
      <c r="B7" s="16">
        <v>203.28</v>
      </c>
      <c r="C7" s="17">
        <v>44043</v>
      </c>
      <c r="D7" s="17">
        <v>44036</v>
      </c>
      <c r="E7" s="17"/>
      <c r="F7" s="17"/>
      <c r="G7" s="1">
        <f t="shared" si="0"/>
        <v>-7</v>
      </c>
      <c r="H7" s="16">
        <f t="shared" si="1"/>
        <v>-1422.96</v>
      </c>
    </row>
    <row r="8" spans="1:8" ht="15">
      <c r="A8" s="28" t="s">
        <v>61</v>
      </c>
      <c r="B8" s="16">
        <v>1597.9</v>
      </c>
      <c r="C8" s="17">
        <v>44041</v>
      </c>
      <c r="D8" s="17">
        <v>44036</v>
      </c>
      <c r="E8" s="17"/>
      <c r="F8" s="17"/>
      <c r="G8" s="1">
        <f t="shared" si="0"/>
        <v>-5</v>
      </c>
      <c r="H8" s="16">
        <f t="shared" si="1"/>
        <v>-7989.5</v>
      </c>
    </row>
    <row r="9" spans="1:8" ht="15">
      <c r="A9" s="28" t="s">
        <v>62</v>
      </c>
      <c r="B9" s="16">
        <v>263.09</v>
      </c>
      <c r="C9" s="17">
        <v>44022</v>
      </c>
      <c r="D9" s="17">
        <v>44036</v>
      </c>
      <c r="E9" s="17"/>
      <c r="F9" s="17"/>
      <c r="G9" s="1">
        <f t="shared" si="0"/>
        <v>14</v>
      </c>
      <c r="H9" s="16">
        <f t="shared" si="1"/>
        <v>3683.2599999999998</v>
      </c>
    </row>
    <row r="10" spans="1:8" ht="15">
      <c r="A10" s="28" t="s">
        <v>63</v>
      </c>
      <c r="B10" s="16">
        <v>43.11</v>
      </c>
      <c r="C10" s="17">
        <v>44020</v>
      </c>
      <c r="D10" s="17">
        <v>44036</v>
      </c>
      <c r="E10" s="17"/>
      <c r="F10" s="17"/>
      <c r="G10" s="1">
        <f t="shared" si="0"/>
        <v>16</v>
      </c>
      <c r="H10" s="16">
        <f t="shared" si="1"/>
        <v>689.76</v>
      </c>
    </row>
    <row r="11" spans="1:8" ht="15">
      <c r="A11" s="28" t="s">
        <v>64</v>
      </c>
      <c r="B11" s="16">
        <v>43.11</v>
      </c>
      <c r="C11" s="17">
        <v>44020</v>
      </c>
      <c r="D11" s="17">
        <v>44036</v>
      </c>
      <c r="E11" s="17"/>
      <c r="F11" s="17"/>
      <c r="G11" s="1">
        <f t="shared" si="0"/>
        <v>16</v>
      </c>
      <c r="H11" s="16">
        <f t="shared" si="1"/>
        <v>689.76</v>
      </c>
    </row>
    <row r="12" spans="1:8" ht="15">
      <c r="A12" s="28" t="s">
        <v>65</v>
      </c>
      <c r="B12" s="16">
        <v>118</v>
      </c>
      <c r="C12" s="17">
        <v>44044</v>
      </c>
      <c r="D12" s="17">
        <v>44036</v>
      </c>
      <c r="E12" s="17"/>
      <c r="F12" s="17"/>
      <c r="G12" s="1">
        <f t="shared" si="0"/>
        <v>-8</v>
      </c>
      <c r="H12" s="16">
        <f t="shared" si="1"/>
        <v>-944</v>
      </c>
    </row>
    <row r="13" spans="1:8" ht="15">
      <c r="A13" s="28" t="s">
        <v>66</v>
      </c>
      <c r="B13" s="16">
        <v>430.51</v>
      </c>
      <c r="C13" s="17">
        <v>44050</v>
      </c>
      <c r="D13" s="17">
        <v>44036</v>
      </c>
      <c r="E13" s="17"/>
      <c r="F13" s="17"/>
      <c r="G13" s="1">
        <f t="shared" si="0"/>
        <v>-14</v>
      </c>
      <c r="H13" s="16">
        <f t="shared" si="1"/>
        <v>-6027.139999999999</v>
      </c>
    </row>
    <row r="14" spans="1:8" ht="15">
      <c r="A14" s="28" t="s">
        <v>67</v>
      </c>
      <c r="B14" s="16">
        <v>43.11</v>
      </c>
      <c r="C14" s="17">
        <v>44051</v>
      </c>
      <c r="D14" s="17">
        <v>44036</v>
      </c>
      <c r="E14" s="17"/>
      <c r="F14" s="17"/>
      <c r="G14" s="1">
        <f t="shared" si="0"/>
        <v>-15</v>
      </c>
      <c r="H14" s="16">
        <f t="shared" si="1"/>
        <v>-646.65</v>
      </c>
    </row>
    <row r="15" spans="1:8" ht="15">
      <c r="A15" s="28" t="s">
        <v>68</v>
      </c>
      <c r="B15" s="16">
        <v>43.11</v>
      </c>
      <c r="C15" s="17">
        <v>44051</v>
      </c>
      <c r="D15" s="17">
        <v>44036</v>
      </c>
      <c r="E15" s="17"/>
      <c r="F15" s="17"/>
      <c r="G15" s="1">
        <f t="shared" si="0"/>
        <v>-15</v>
      </c>
      <c r="H15" s="16">
        <f t="shared" si="1"/>
        <v>-646.65</v>
      </c>
    </row>
    <row r="16" spans="1:8" ht="15">
      <c r="A16" s="28" t="s">
        <v>69</v>
      </c>
      <c r="B16" s="16">
        <v>280</v>
      </c>
      <c r="C16" s="17">
        <v>44051</v>
      </c>
      <c r="D16" s="17">
        <v>44036</v>
      </c>
      <c r="E16" s="17"/>
      <c r="F16" s="17"/>
      <c r="G16" s="1">
        <f t="shared" si="0"/>
        <v>-15</v>
      </c>
      <c r="H16" s="16">
        <f t="shared" si="1"/>
        <v>-4200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45000.880000000005</v>
      </c>
      <c r="C1">
        <f>COUNTA(A4:A203)</f>
        <v>41</v>
      </c>
      <c r="G1" s="20">
        <f>IF(B1&lt;&gt;0,H1/B1,0)</f>
        <v>14.614878420155335</v>
      </c>
      <c r="H1" s="19">
        <f>SUM(H4:H195)</f>
        <v>657682.3899999999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70</v>
      </c>
      <c r="B4" s="16">
        <v>4488.99</v>
      </c>
      <c r="C4" s="17">
        <v>44122</v>
      </c>
      <c r="D4" s="17">
        <v>44125</v>
      </c>
      <c r="E4" s="17"/>
      <c r="F4" s="17"/>
      <c r="G4" s="1">
        <f>D4-C4-(F4-E4)</f>
        <v>3</v>
      </c>
      <c r="H4" s="16">
        <f>B4*G4</f>
        <v>13466.97</v>
      </c>
    </row>
    <row r="5" spans="1:8" ht="15">
      <c r="A5" s="28" t="s">
        <v>71</v>
      </c>
      <c r="B5" s="16">
        <v>2040.45</v>
      </c>
      <c r="C5" s="17">
        <v>44122</v>
      </c>
      <c r="D5" s="17">
        <v>44125</v>
      </c>
      <c r="E5" s="17"/>
      <c r="F5" s="17"/>
      <c r="G5" s="1">
        <f aca="true" t="shared" si="0" ref="G5:G68">D5-C5-(F5-E5)</f>
        <v>3</v>
      </c>
      <c r="H5" s="16">
        <f aca="true" t="shared" si="1" ref="H5:H68">B5*G5</f>
        <v>6121.35</v>
      </c>
    </row>
    <row r="6" spans="1:8" ht="15">
      <c r="A6" s="28" t="s">
        <v>72</v>
      </c>
      <c r="B6" s="16">
        <v>920</v>
      </c>
      <c r="C6" s="17">
        <v>44141</v>
      </c>
      <c r="D6" s="17">
        <v>44125</v>
      </c>
      <c r="E6" s="17"/>
      <c r="F6" s="17"/>
      <c r="G6" s="1">
        <f t="shared" si="0"/>
        <v>-16</v>
      </c>
      <c r="H6" s="16">
        <f t="shared" si="1"/>
        <v>-14720</v>
      </c>
    </row>
    <row r="7" spans="1:8" ht="15">
      <c r="A7" s="28" t="s">
        <v>73</v>
      </c>
      <c r="B7" s="16">
        <v>2585.66</v>
      </c>
      <c r="C7" s="17">
        <v>44133</v>
      </c>
      <c r="D7" s="17">
        <v>44125</v>
      </c>
      <c r="E7" s="17"/>
      <c r="F7" s="17"/>
      <c r="G7" s="1">
        <f t="shared" si="0"/>
        <v>-8</v>
      </c>
      <c r="H7" s="16">
        <f t="shared" si="1"/>
        <v>-20685.28</v>
      </c>
    </row>
    <row r="8" spans="1:8" ht="15">
      <c r="A8" s="28" t="s">
        <v>74</v>
      </c>
      <c r="B8" s="16">
        <v>470</v>
      </c>
      <c r="C8" s="17">
        <v>44135</v>
      </c>
      <c r="D8" s="17">
        <v>44125</v>
      </c>
      <c r="E8" s="17"/>
      <c r="F8" s="17"/>
      <c r="G8" s="1">
        <f t="shared" si="0"/>
        <v>-10</v>
      </c>
      <c r="H8" s="16">
        <f t="shared" si="1"/>
        <v>-4700</v>
      </c>
    </row>
    <row r="9" spans="1:8" ht="15">
      <c r="A9" s="28" t="s">
        <v>75</v>
      </c>
      <c r="B9" s="16">
        <v>1248.5</v>
      </c>
      <c r="C9" s="17">
        <v>44136</v>
      </c>
      <c r="D9" s="17">
        <v>44125</v>
      </c>
      <c r="E9" s="17"/>
      <c r="F9" s="17"/>
      <c r="G9" s="1">
        <f t="shared" si="0"/>
        <v>-11</v>
      </c>
      <c r="H9" s="16">
        <f t="shared" si="1"/>
        <v>-13733.5</v>
      </c>
    </row>
    <row r="10" spans="1:8" ht="15">
      <c r="A10" s="28" t="s">
        <v>76</v>
      </c>
      <c r="B10" s="16">
        <v>1200</v>
      </c>
      <c r="C10" s="17">
        <v>44135</v>
      </c>
      <c r="D10" s="17">
        <v>44125</v>
      </c>
      <c r="E10" s="17"/>
      <c r="F10" s="17"/>
      <c r="G10" s="1">
        <f t="shared" si="0"/>
        <v>-10</v>
      </c>
      <c r="H10" s="16">
        <f t="shared" si="1"/>
        <v>-12000</v>
      </c>
    </row>
    <row r="11" spans="1:8" ht="15">
      <c r="A11" s="28" t="s">
        <v>77</v>
      </c>
      <c r="B11" s="16">
        <v>234.86</v>
      </c>
      <c r="C11" s="17">
        <v>44135</v>
      </c>
      <c r="D11" s="17">
        <v>44125</v>
      </c>
      <c r="E11" s="17"/>
      <c r="F11" s="17"/>
      <c r="G11" s="1">
        <f t="shared" si="0"/>
        <v>-10</v>
      </c>
      <c r="H11" s="16">
        <f t="shared" si="1"/>
        <v>-2348.6000000000004</v>
      </c>
    </row>
    <row r="12" spans="1:8" ht="15">
      <c r="A12" s="28" t="s">
        <v>78</v>
      </c>
      <c r="B12" s="16">
        <v>43.11</v>
      </c>
      <c r="C12" s="17">
        <v>44097</v>
      </c>
      <c r="D12" s="17">
        <v>44125</v>
      </c>
      <c r="E12" s="17"/>
      <c r="F12" s="17"/>
      <c r="G12" s="1">
        <f t="shared" si="0"/>
        <v>28</v>
      </c>
      <c r="H12" s="16">
        <f t="shared" si="1"/>
        <v>1207.08</v>
      </c>
    </row>
    <row r="13" spans="1:8" ht="15">
      <c r="A13" s="28" t="s">
        <v>79</v>
      </c>
      <c r="B13" s="16">
        <v>43.11</v>
      </c>
      <c r="C13" s="17">
        <v>44097</v>
      </c>
      <c r="D13" s="17">
        <v>44125</v>
      </c>
      <c r="E13" s="17"/>
      <c r="F13" s="17"/>
      <c r="G13" s="1">
        <f t="shared" si="0"/>
        <v>28</v>
      </c>
      <c r="H13" s="16">
        <f t="shared" si="1"/>
        <v>1207.08</v>
      </c>
    </row>
    <row r="14" spans="1:8" ht="15">
      <c r="A14" s="28" t="s">
        <v>80</v>
      </c>
      <c r="B14" s="16">
        <v>43.11</v>
      </c>
      <c r="C14" s="17">
        <v>44115</v>
      </c>
      <c r="D14" s="17">
        <v>44125</v>
      </c>
      <c r="E14" s="17"/>
      <c r="F14" s="17"/>
      <c r="G14" s="1">
        <f t="shared" si="0"/>
        <v>10</v>
      </c>
      <c r="H14" s="16">
        <f t="shared" si="1"/>
        <v>431.1</v>
      </c>
    </row>
    <row r="15" spans="1:8" ht="15">
      <c r="A15" s="28" t="s">
        <v>81</v>
      </c>
      <c r="B15" s="16">
        <v>43.11</v>
      </c>
      <c r="C15" s="17">
        <v>44115</v>
      </c>
      <c r="D15" s="17">
        <v>44125</v>
      </c>
      <c r="E15" s="17"/>
      <c r="F15" s="17"/>
      <c r="G15" s="1">
        <f t="shared" si="0"/>
        <v>10</v>
      </c>
      <c r="H15" s="16">
        <f t="shared" si="1"/>
        <v>431.1</v>
      </c>
    </row>
    <row r="16" spans="1:8" ht="15">
      <c r="A16" s="28" t="s">
        <v>82</v>
      </c>
      <c r="B16" s="16">
        <v>280</v>
      </c>
      <c r="C16" s="17">
        <v>44115</v>
      </c>
      <c r="D16" s="17">
        <v>44125</v>
      </c>
      <c r="E16" s="17"/>
      <c r="F16" s="17"/>
      <c r="G16" s="1">
        <f t="shared" si="0"/>
        <v>10</v>
      </c>
      <c r="H16" s="16">
        <f t="shared" si="1"/>
        <v>2800</v>
      </c>
    </row>
    <row r="17" spans="1:8" ht="15">
      <c r="A17" s="28" t="s">
        <v>83</v>
      </c>
      <c r="B17" s="16">
        <v>780.98</v>
      </c>
      <c r="C17" s="17">
        <v>44173</v>
      </c>
      <c r="D17" s="17">
        <v>44155</v>
      </c>
      <c r="E17" s="17"/>
      <c r="F17" s="17"/>
      <c r="G17" s="1">
        <f t="shared" si="0"/>
        <v>-18</v>
      </c>
      <c r="H17" s="16">
        <f t="shared" si="1"/>
        <v>-14057.64</v>
      </c>
    </row>
    <row r="18" spans="1:8" ht="15">
      <c r="A18" s="28" t="s">
        <v>84</v>
      </c>
      <c r="B18" s="16">
        <v>1380</v>
      </c>
      <c r="C18" s="17">
        <v>44173</v>
      </c>
      <c r="D18" s="17">
        <v>44155</v>
      </c>
      <c r="E18" s="17"/>
      <c r="F18" s="17"/>
      <c r="G18" s="1">
        <f t="shared" si="0"/>
        <v>-18</v>
      </c>
      <c r="H18" s="16">
        <f t="shared" si="1"/>
        <v>-24840</v>
      </c>
    </row>
    <row r="19" spans="1:8" ht="15">
      <c r="A19" s="28" t="s">
        <v>85</v>
      </c>
      <c r="B19" s="16">
        <v>9795</v>
      </c>
      <c r="C19" s="17">
        <v>44036</v>
      </c>
      <c r="D19" s="17">
        <v>44155</v>
      </c>
      <c r="E19" s="17"/>
      <c r="F19" s="17"/>
      <c r="G19" s="1">
        <f t="shared" si="0"/>
        <v>119</v>
      </c>
      <c r="H19" s="16">
        <f t="shared" si="1"/>
        <v>1165605</v>
      </c>
    </row>
    <row r="20" spans="1:8" ht="15">
      <c r="A20" s="28" t="s">
        <v>86</v>
      </c>
      <c r="B20" s="16">
        <v>43.11</v>
      </c>
      <c r="C20" s="17">
        <v>44141</v>
      </c>
      <c r="D20" s="17">
        <v>44155</v>
      </c>
      <c r="E20" s="17"/>
      <c r="F20" s="17"/>
      <c r="G20" s="1">
        <f t="shared" si="0"/>
        <v>14</v>
      </c>
      <c r="H20" s="16">
        <f t="shared" si="1"/>
        <v>603.54</v>
      </c>
    </row>
    <row r="21" spans="1:8" ht="15">
      <c r="A21" s="28" t="s">
        <v>87</v>
      </c>
      <c r="B21" s="16">
        <v>43.11</v>
      </c>
      <c r="C21" s="17">
        <v>44141</v>
      </c>
      <c r="D21" s="17">
        <v>44155</v>
      </c>
      <c r="E21" s="17"/>
      <c r="F21" s="17"/>
      <c r="G21" s="1">
        <f t="shared" si="0"/>
        <v>14</v>
      </c>
      <c r="H21" s="16">
        <f t="shared" si="1"/>
        <v>603.54</v>
      </c>
    </row>
    <row r="22" spans="1:8" ht="15">
      <c r="A22" s="28" t="s">
        <v>88</v>
      </c>
      <c r="B22" s="16">
        <v>35</v>
      </c>
      <c r="C22" s="17">
        <v>44154</v>
      </c>
      <c r="D22" s="17">
        <v>44155</v>
      </c>
      <c r="E22" s="17"/>
      <c r="F22" s="17"/>
      <c r="G22" s="1">
        <f t="shared" si="0"/>
        <v>1</v>
      </c>
      <c r="H22" s="16">
        <f t="shared" si="1"/>
        <v>35</v>
      </c>
    </row>
    <row r="23" spans="1:8" ht="15">
      <c r="A23" s="28" t="s">
        <v>89</v>
      </c>
      <c r="B23" s="16">
        <v>300</v>
      </c>
      <c r="C23" s="17">
        <v>44173</v>
      </c>
      <c r="D23" s="17">
        <v>44155</v>
      </c>
      <c r="E23" s="17"/>
      <c r="F23" s="17"/>
      <c r="G23" s="1">
        <f t="shared" si="0"/>
        <v>-18</v>
      </c>
      <c r="H23" s="16">
        <f t="shared" si="1"/>
        <v>-5400</v>
      </c>
    </row>
    <row r="24" spans="1:8" ht="15">
      <c r="A24" s="28" t="s">
        <v>90</v>
      </c>
      <c r="B24" s="16">
        <v>1071.63</v>
      </c>
      <c r="C24" s="17">
        <v>44173</v>
      </c>
      <c r="D24" s="17">
        <v>44155</v>
      </c>
      <c r="E24" s="17"/>
      <c r="F24" s="17"/>
      <c r="G24" s="1">
        <f t="shared" si="0"/>
        <v>-18</v>
      </c>
      <c r="H24" s="16">
        <f t="shared" si="1"/>
        <v>-19289.340000000004</v>
      </c>
    </row>
    <row r="25" spans="1:8" ht="15">
      <c r="A25" s="28" t="s">
        <v>91</v>
      </c>
      <c r="B25" s="16">
        <v>250</v>
      </c>
      <c r="C25" s="17">
        <v>44157</v>
      </c>
      <c r="D25" s="17">
        <v>44155</v>
      </c>
      <c r="E25" s="17"/>
      <c r="F25" s="17"/>
      <c r="G25" s="1">
        <f t="shared" si="0"/>
        <v>-2</v>
      </c>
      <c r="H25" s="16">
        <f t="shared" si="1"/>
        <v>-500</v>
      </c>
    </row>
    <row r="26" spans="1:8" ht="15">
      <c r="A26" s="28" t="s">
        <v>92</v>
      </c>
      <c r="B26" s="16">
        <v>250</v>
      </c>
      <c r="C26" s="17">
        <v>44173</v>
      </c>
      <c r="D26" s="17">
        <v>44155</v>
      </c>
      <c r="E26" s="17"/>
      <c r="F26" s="17"/>
      <c r="G26" s="1">
        <f t="shared" si="0"/>
        <v>-18</v>
      </c>
      <c r="H26" s="16">
        <f t="shared" si="1"/>
        <v>-4500</v>
      </c>
    </row>
    <row r="27" spans="1:8" ht="15">
      <c r="A27" s="28" t="s">
        <v>93</v>
      </c>
      <c r="B27" s="16">
        <v>1250</v>
      </c>
      <c r="C27" s="17">
        <v>44173</v>
      </c>
      <c r="D27" s="17">
        <v>44155</v>
      </c>
      <c r="E27" s="17"/>
      <c r="F27" s="17"/>
      <c r="G27" s="1">
        <f t="shared" si="0"/>
        <v>-18</v>
      </c>
      <c r="H27" s="16">
        <f t="shared" si="1"/>
        <v>-22500</v>
      </c>
    </row>
    <row r="28" spans="1:8" ht="15">
      <c r="A28" s="28" t="s">
        <v>94</v>
      </c>
      <c r="B28" s="16">
        <v>280</v>
      </c>
      <c r="C28" s="17">
        <v>44173</v>
      </c>
      <c r="D28" s="17">
        <v>44155</v>
      </c>
      <c r="E28" s="17"/>
      <c r="F28" s="17"/>
      <c r="G28" s="1">
        <f t="shared" si="0"/>
        <v>-18</v>
      </c>
      <c r="H28" s="16">
        <f t="shared" si="1"/>
        <v>-5040</v>
      </c>
    </row>
    <row r="29" spans="1:8" ht="15">
      <c r="A29" s="28" t="s">
        <v>95</v>
      </c>
      <c r="B29" s="16">
        <v>43.11</v>
      </c>
      <c r="C29" s="17">
        <v>44182</v>
      </c>
      <c r="D29" s="17">
        <v>44155</v>
      </c>
      <c r="E29" s="17"/>
      <c r="F29" s="17"/>
      <c r="G29" s="1">
        <f t="shared" si="0"/>
        <v>-27</v>
      </c>
      <c r="H29" s="16">
        <f t="shared" si="1"/>
        <v>-1163.97</v>
      </c>
    </row>
    <row r="30" spans="1:8" ht="15">
      <c r="A30" s="28" t="s">
        <v>96</v>
      </c>
      <c r="B30" s="16">
        <v>43.11</v>
      </c>
      <c r="C30" s="17">
        <v>44173</v>
      </c>
      <c r="D30" s="17">
        <v>44155</v>
      </c>
      <c r="E30" s="17"/>
      <c r="F30" s="17"/>
      <c r="G30" s="1">
        <f t="shared" si="0"/>
        <v>-18</v>
      </c>
      <c r="H30" s="16">
        <f t="shared" si="1"/>
        <v>-775.98</v>
      </c>
    </row>
    <row r="31" spans="1:8" ht="15">
      <c r="A31" s="28" t="s">
        <v>97</v>
      </c>
      <c r="B31" s="16">
        <v>1081</v>
      </c>
      <c r="C31" s="17">
        <v>44182</v>
      </c>
      <c r="D31" s="17">
        <v>44155</v>
      </c>
      <c r="E31" s="17"/>
      <c r="F31" s="17"/>
      <c r="G31" s="1">
        <f t="shared" si="0"/>
        <v>-27</v>
      </c>
      <c r="H31" s="16">
        <f t="shared" si="1"/>
        <v>-29187</v>
      </c>
    </row>
    <row r="32" spans="1:8" ht="15">
      <c r="A32" s="28" t="s">
        <v>98</v>
      </c>
      <c r="B32" s="16">
        <v>531.64</v>
      </c>
      <c r="C32" s="17">
        <v>44173</v>
      </c>
      <c r="D32" s="17">
        <v>44155</v>
      </c>
      <c r="E32" s="17"/>
      <c r="F32" s="17"/>
      <c r="G32" s="1">
        <f t="shared" si="0"/>
        <v>-18</v>
      </c>
      <c r="H32" s="16">
        <f t="shared" si="1"/>
        <v>-9569.52</v>
      </c>
    </row>
    <row r="33" spans="1:8" ht="15">
      <c r="A33" s="28" t="s">
        <v>99</v>
      </c>
      <c r="B33" s="16">
        <v>900</v>
      </c>
      <c r="C33" s="17">
        <v>44188</v>
      </c>
      <c r="D33" s="17">
        <v>44168</v>
      </c>
      <c r="E33" s="17"/>
      <c r="F33" s="17"/>
      <c r="G33" s="1">
        <f t="shared" si="0"/>
        <v>-20</v>
      </c>
      <c r="H33" s="16">
        <f t="shared" si="1"/>
        <v>-18000</v>
      </c>
    </row>
    <row r="34" spans="1:8" ht="15">
      <c r="A34" s="28" t="s">
        <v>100</v>
      </c>
      <c r="B34" s="16">
        <v>2300</v>
      </c>
      <c r="C34" s="17">
        <v>44185</v>
      </c>
      <c r="D34" s="17">
        <v>44168</v>
      </c>
      <c r="E34" s="17"/>
      <c r="F34" s="17"/>
      <c r="G34" s="1">
        <f t="shared" si="0"/>
        <v>-17</v>
      </c>
      <c r="H34" s="16">
        <f t="shared" si="1"/>
        <v>-39100</v>
      </c>
    </row>
    <row r="35" spans="1:8" ht="15">
      <c r="A35" s="28" t="s">
        <v>101</v>
      </c>
      <c r="B35" s="16">
        <v>281</v>
      </c>
      <c r="C35" s="17">
        <v>44191</v>
      </c>
      <c r="D35" s="17">
        <v>44168</v>
      </c>
      <c r="E35" s="17"/>
      <c r="F35" s="17"/>
      <c r="G35" s="1">
        <f t="shared" si="0"/>
        <v>-23</v>
      </c>
      <c r="H35" s="16">
        <f t="shared" si="1"/>
        <v>-6463</v>
      </c>
    </row>
    <row r="36" spans="1:8" ht="15">
      <c r="A36" s="28" t="s">
        <v>102</v>
      </c>
      <c r="B36" s="16">
        <v>150</v>
      </c>
      <c r="C36" s="17">
        <v>44197</v>
      </c>
      <c r="D36" s="17">
        <v>44168</v>
      </c>
      <c r="E36" s="17"/>
      <c r="F36" s="17"/>
      <c r="G36" s="1">
        <f t="shared" si="0"/>
        <v>-29</v>
      </c>
      <c r="H36" s="16">
        <f t="shared" si="1"/>
        <v>-4350</v>
      </c>
    </row>
    <row r="37" spans="1:8" ht="15">
      <c r="A37" s="28" t="s">
        <v>103</v>
      </c>
      <c r="B37" s="16">
        <v>5070</v>
      </c>
      <c r="C37" s="17">
        <v>44191</v>
      </c>
      <c r="D37" s="17">
        <v>44168</v>
      </c>
      <c r="E37" s="17"/>
      <c r="F37" s="17"/>
      <c r="G37" s="1">
        <f t="shared" si="0"/>
        <v>-23</v>
      </c>
      <c r="H37" s="16">
        <f t="shared" si="1"/>
        <v>-116610</v>
      </c>
    </row>
    <row r="38" spans="1:8" ht="15">
      <c r="A38" s="28" t="s">
        <v>104</v>
      </c>
      <c r="B38" s="16">
        <v>550</v>
      </c>
      <c r="C38" s="17">
        <v>44194</v>
      </c>
      <c r="D38" s="17">
        <v>44168</v>
      </c>
      <c r="E38" s="17"/>
      <c r="F38" s="17"/>
      <c r="G38" s="1">
        <f t="shared" si="0"/>
        <v>-26</v>
      </c>
      <c r="H38" s="16">
        <f t="shared" si="1"/>
        <v>-14300</v>
      </c>
    </row>
    <row r="39" spans="1:8" ht="15">
      <c r="A39" s="28" t="s">
        <v>105</v>
      </c>
      <c r="B39" s="16">
        <v>2757.29</v>
      </c>
      <c r="C39" s="17">
        <v>44194</v>
      </c>
      <c r="D39" s="17">
        <v>44168</v>
      </c>
      <c r="E39" s="17"/>
      <c r="F39" s="17"/>
      <c r="G39" s="1">
        <f t="shared" si="0"/>
        <v>-26</v>
      </c>
      <c r="H39" s="16">
        <f t="shared" si="1"/>
        <v>-71689.54</v>
      </c>
    </row>
    <row r="40" spans="1:8" ht="15">
      <c r="A40" s="28" t="s">
        <v>106</v>
      </c>
      <c r="B40" s="16">
        <v>150</v>
      </c>
      <c r="C40" s="17">
        <v>44191</v>
      </c>
      <c r="D40" s="17">
        <v>44168</v>
      </c>
      <c r="E40" s="17"/>
      <c r="F40" s="17"/>
      <c r="G40" s="1">
        <f t="shared" si="0"/>
        <v>-23</v>
      </c>
      <c r="H40" s="16">
        <f t="shared" si="1"/>
        <v>-3450</v>
      </c>
    </row>
    <row r="41" spans="1:8" ht="15">
      <c r="A41" s="28" t="s">
        <v>107</v>
      </c>
      <c r="B41" s="16">
        <v>408</v>
      </c>
      <c r="C41" s="17">
        <v>44194</v>
      </c>
      <c r="D41" s="17">
        <v>44168</v>
      </c>
      <c r="E41" s="17"/>
      <c r="F41" s="17"/>
      <c r="G41" s="1">
        <f t="shared" si="0"/>
        <v>-26</v>
      </c>
      <c r="H41" s="16">
        <f t="shared" si="1"/>
        <v>-10608</v>
      </c>
    </row>
    <row r="42" spans="1:8" ht="15">
      <c r="A42" s="28" t="s">
        <v>108</v>
      </c>
      <c r="B42" s="16">
        <v>408</v>
      </c>
      <c r="C42" s="17">
        <v>44196</v>
      </c>
      <c r="D42" s="17">
        <v>44168</v>
      </c>
      <c r="E42" s="17"/>
      <c r="F42" s="17"/>
      <c r="G42" s="1">
        <f t="shared" si="0"/>
        <v>-28</v>
      </c>
      <c r="H42" s="16">
        <f t="shared" si="1"/>
        <v>-11424</v>
      </c>
    </row>
    <row r="43" spans="1:8" ht="15">
      <c r="A43" s="28" t="s">
        <v>109</v>
      </c>
      <c r="B43" s="16">
        <v>408</v>
      </c>
      <c r="C43" s="17">
        <v>44196</v>
      </c>
      <c r="D43" s="17">
        <v>44168</v>
      </c>
      <c r="E43" s="17"/>
      <c r="F43" s="17"/>
      <c r="G43" s="1">
        <f t="shared" si="0"/>
        <v>-28</v>
      </c>
      <c r="H43" s="16">
        <f t="shared" si="1"/>
        <v>-11424</v>
      </c>
    </row>
    <row r="44" spans="1:8" ht="15">
      <c r="A44" s="28" t="s">
        <v>110</v>
      </c>
      <c r="B44" s="16">
        <v>800</v>
      </c>
      <c r="C44" s="17">
        <v>44196</v>
      </c>
      <c r="D44" s="17">
        <v>44168</v>
      </c>
      <c r="E44" s="17"/>
      <c r="F44" s="17"/>
      <c r="G44" s="1">
        <f t="shared" si="0"/>
        <v>-28</v>
      </c>
      <c r="H44" s="16">
        <f t="shared" si="1"/>
        <v>-22400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2021-02-25T11:29:48Z</dcterms:modified>
  <cp:category/>
  <cp:version/>
  <cp:contentType/>
  <cp:contentStatus/>
</cp:coreProperties>
</file>