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3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5725"/>
</workbook>
</file>

<file path=xl/calcChain.xml><?xml version="1.0" encoding="utf-8"?>
<calcChain xmlns="http://schemas.openxmlformats.org/spreadsheetml/2006/main">
  <c r="B17" i="1"/>
  <c r="C17"/>
  <c r="E17"/>
  <c r="H203" i="5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H167"/>
  <c r="G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G9"/>
  <c r="H9"/>
  <c r="H8"/>
  <c r="G8"/>
  <c r="G7"/>
  <c r="H7"/>
  <c r="H6"/>
  <c r="G6"/>
  <c r="G5"/>
  <c r="H5"/>
  <c r="H4"/>
  <c r="G4"/>
  <c r="C1"/>
  <c r="B1"/>
  <c r="H203" i="4"/>
  <c r="G203"/>
  <c r="G202"/>
  <c r="H202"/>
  <c r="H201"/>
  <c r="G201"/>
  <c r="G200"/>
  <c r="H200"/>
  <c r="H199"/>
  <c r="G199"/>
  <c r="G198"/>
  <c r="H198"/>
  <c r="H197"/>
  <c r="G197"/>
  <c r="G196"/>
  <c r="H196"/>
  <c r="H195"/>
  <c r="G195"/>
  <c r="G194"/>
  <c r="H194"/>
  <c r="H193"/>
  <c r="G193"/>
  <c r="G192"/>
  <c r="H192"/>
  <c r="H191"/>
  <c r="G191"/>
  <c r="G190"/>
  <c r="H190"/>
  <c r="H189"/>
  <c r="G189"/>
  <c r="G188"/>
  <c r="H188"/>
  <c r="H187"/>
  <c r="G187"/>
  <c r="G186"/>
  <c r="H186"/>
  <c r="H185"/>
  <c r="G185"/>
  <c r="G184"/>
  <c r="H184"/>
  <c r="H183"/>
  <c r="G183"/>
  <c r="G182"/>
  <c r="H182"/>
  <c r="H181"/>
  <c r="G181"/>
  <c r="G180"/>
  <c r="H180"/>
  <c r="H179"/>
  <c r="G179"/>
  <c r="G178"/>
  <c r="H178"/>
  <c r="H177"/>
  <c r="G177"/>
  <c r="G176"/>
  <c r="H176"/>
  <c r="H175"/>
  <c r="G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H41"/>
  <c r="G41"/>
  <c r="G40"/>
  <c r="H40"/>
  <c r="G39"/>
  <c r="H39"/>
  <c r="G38"/>
  <c r="H38"/>
  <c r="H37"/>
  <c r="G37"/>
  <c r="G36"/>
  <c r="H36"/>
  <c r="H35"/>
  <c r="G35"/>
  <c r="G34"/>
  <c r="H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G9"/>
  <c r="H9"/>
  <c r="H8"/>
  <c r="G8"/>
  <c r="G7"/>
  <c r="H7"/>
  <c r="H6"/>
  <c r="G6"/>
  <c r="G5"/>
  <c r="H5"/>
  <c r="H4"/>
  <c r="G4"/>
  <c r="C1"/>
  <c r="B1"/>
  <c r="G203" i="3"/>
  <c r="H203"/>
  <c r="G202"/>
  <c r="H202"/>
  <c r="G201"/>
  <c r="H201"/>
  <c r="G200"/>
  <c r="H200"/>
  <c r="G199"/>
  <c r="H199"/>
  <c r="G198"/>
  <c r="H198"/>
  <c r="G197"/>
  <c r="H197"/>
  <c r="G196"/>
  <c r="H196"/>
  <c r="G195"/>
  <c r="H195"/>
  <c r="G194"/>
  <c r="H194"/>
  <c r="G193"/>
  <c r="H193"/>
  <c r="G192"/>
  <c r="H192"/>
  <c r="G191"/>
  <c r="H191"/>
  <c r="G190"/>
  <c r="H190"/>
  <c r="G189"/>
  <c r="H189"/>
  <c r="G188"/>
  <c r="H188"/>
  <c r="G187"/>
  <c r="H187"/>
  <c r="G186"/>
  <c r="H186"/>
  <c r="H185"/>
  <c r="G185"/>
  <c r="G184"/>
  <c r="H184"/>
  <c r="G183"/>
  <c r="H183"/>
  <c r="G182"/>
  <c r="H182"/>
  <c r="H181"/>
  <c r="G181"/>
  <c r="G180"/>
  <c r="H180"/>
  <c r="H179"/>
  <c r="G179"/>
  <c r="G178"/>
  <c r="H178"/>
  <c r="H177"/>
  <c r="G177"/>
  <c r="G176"/>
  <c r="H176"/>
  <c r="G175"/>
  <c r="H175"/>
  <c r="G174"/>
  <c r="H174"/>
  <c r="H173"/>
  <c r="G173"/>
  <c r="G172"/>
  <c r="H172"/>
  <c r="H171"/>
  <c r="G171"/>
  <c r="G170"/>
  <c r="H170"/>
  <c r="H169"/>
  <c r="G169"/>
  <c r="G168"/>
  <c r="H168"/>
  <c r="G167"/>
  <c r="H167"/>
  <c r="G166"/>
  <c r="H166"/>
  <c r="H165"/>
  <c r="G165"/>
  <c r="G164"/>
  <c r="H164"/>
  <c r="H163"/>
  <c r="G163"/>
  <c r="G162"/>
  <c r="H162"/>
  <c r="H161"/>
  <c r="G161"/>
  <c r="G160"/>
  <c r="H160"/>
  <c r="G159"/>
  <c r="H159"/>
  <c r="G158"/>
  <c r="H158"/>
  <c r="H157"/>
  <c r="G157"/>
  <c r="G156"/>
  <c r="H156"/>
  <c r="H155"/>
  <c r="G155"/>
  <c r="G154"/>
  <c r="H154"/>
  <c r="H153"/>
  <c r="G153"/>
  <c r="G152"/>
  <c r="H152"/>
  <c r="G151"/>
  <c r="H151"/>
  <c r="G150"/>
  <c r="H150"/>
  <c r="H149"/>
  <c r="G149"/>
  <c r="G148"/>
  <c r="H148"/>
  <c r="H147"/>
  <c r="G147"/>
  <c r="G146"/>
  <c r="H146"/>
  <c r="H145"/>
  <c r="G145"/>
  <c r="G144"/>
  <c r="H144"/>
  <c r="G143"/>
  <c r="H143"/>
  <c r="G142"/>
  <c r="H142"/>
  <c r="H141"/>
  <c r="G141"/>
  <c r="G140"/>
  <c r="H140"/>
  <c r="H139"/>
  <c r="G139"/>
  <c r="G138"/>
  <c r="H138"/>
  <c r="H137"/>
  <c r="G137"/>
  <c r="G136"/>
  <c r="H136"/>
  <c r="G135"/>
  <c r="H135"/>
  <c r="G134"/>
  <c r="H134"/>
  <c r="H133"/>
  <c r="G133"/>
  <c r="G132"/>
  <c r="H132"/>
  <c r="H131"/>
  <c r="G131"/>
  <c r="G130"/>
  <c r="H130"/>
  <c r="H129"/>
  <c r="G129"/>
  <c r="G128"/>
  <c r="H128"/>
  <c r="G127"/>
  <c r="H127"/>
  <c r="G126"/>
  <c r="H126"/>
  <c r="H125"/>
  <c r="G125"/>
  <c r="G124"/>
  <c r="H124"/>
  <c r="H123"/>
  <c r="G123"/>
  <c r="G122"/>
  <c r="H122"/>
  <c r="H121"/>
  <c r="G121"/>
  <c r="G120"/>
  <c r="H120"/>
  <c r="G119"/>
  <c r="H119"/>
  <c r="G118"/>
  <c r="H118"/>
  <c r="H117"/>
  <c r="G117"/>
  <c r="G116"/>
  <c r="H116"/>
  <c r="H115"/>
  <c r="G115"/>
  <c r="G114"/>
  <c r="H114"/>
  <c r="H113"/>
  <c r="G113"/>
  <c r="G112"/>
  <c r="H112"/>
  <c r="G111"/>
  <c r="H111"/>
  <c r="G110"/>
  <c r="H110"/>
  <c r="H109"/>
  <c r="G109"/>
  <c r="G108"/>
  <c r="H108"/>
  <c r="H107"/>
  <c r="G107"/>
  <c r="G106"/>
  <c r="H106"/>
  <c r="H105"/>
  <c r="G105"/>
  <c r="G104"/>
  <c r="H104"/>
  <c r="G103"/>
  <c r="H103"/>
  <c r="G102"/>
  <c r="H102"/>
  <c r="H101"/>
  <c r="G101"/>
  <c r="G100"/>
  <c r="H100"/>
  <c r="H99"/>
  <c r="G99"/>
  <c r="G98"/>
  <c r="H98"/>
  <c r="H97"/>
  <c r="G97"/>
  <c r="G96"/>
  <c r="H96"/>
  <c r="G95"/>
  <c r="H95"/>
  <c r="G94"/>
  <c r="H94"/>
  <c r="H93"/>
  <c r="G93"/>
  <c r="G92"/>
  <c r="H92"/>
  <c r="H91"/>
  <c r="G91"/>
  <c r="G90"/>
  <c r="H90"/>
  <c r="H89"/>
  <c r="G89"/>
  <c r="G88"/>
  <c r="H88"/>
  <c r="G87"/>
  <c r="H87"/>
  <c r="G86"/>
  <c r="H86"/>
  <c r="H85"/>
  <c r="G85"/>
  <c r="G84"/>
  <c r="H84"/>
  <c r="H83"/>
  <c r="G83"/>
  <c r="G82"/>
  <c r="H82"/>
  <c r="H81"/>
  <c r="G81"/>
  <c r="G80"/>
  <c r="H80"/>
  <c r="G79"/>
  <c r="H79"/>
  <c r="G78"/>
  <c r="H78"/>
  <c r="H77"/>
  <c r="G77"/>
  <c r="G76"/>
  <c r="H76"/>
  <c r="H75"/>
  <c r="G75"/>
  <c r="G74"/>
  <c r="H74"/>
  <c r="H73"/>
  <c r="G73"/>
  <c r="G72"/>
  <c r="H72"/>
  <c r="G71"/>
  <c r="H71"/>
  <c r="G70"/>
  <c r="H70"/>
  <c r="H69"/>
  <c r="G69"/>
  <c r="G68"/>
  <c r="H68"/>
  <c r="H67"/>
  <c r="G67"/>
  <c r="G66"/>
  <c r="H66"/>
  <c r="H65"/>
  <c r="G65"/>
  <c r="G64"/>
  <c r="H64"/>
  <c r="G63"/>
  <c r="H63"/>
  <c r="G62"/>
  <c r="H62"/>
  <c r="H61"/>
  <c r="G61"/>
  <c r="G60"/>
  <c r="H60"/>
  <c r="H59"/>
  <c r="G59"/>
  <c r="G58"/>
  <c r="H58"/>
  <c r="H57"/>
  <c r="G57"/>
  <c r="G56"/>
  <c r="H56"/>
  <c r="G55"/>
  <c r="H55"/>
  <c r="G54"/>
  <c r="H54"/>
  <c r="H53"/>
  <c r="G53"/>
  <c r="G52"/>
  <c r="H52"/>
  <c r="H51"/>
  <c r="G51"/>
  <c r="G50"/>
  <c r="H50"/>
  <c r="H49"/>
  <c r="G49"/>
  <c r="G48"/>
  <c r="H48"/>
  <c r="G47"/>
  <c r="H47"/>
  <c r="G46"/>
  <c r="H46"/>
  <c r="H45"/>
  <c r="G45"/>
  <c r="G44"/>
  <c r="H44"/>
  <c r="H43"/>
  <c r="G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3"/>
  <c r="H33"/>
  <c r="H32"/>
  <c r="G32"/>
  <c r="G31"/>
  <c r="H31"/>
  <c r="H30"/>
  <c r="G30"/>
  <c r="G29"/>
  <c r="H29"/>
  <c r="H28"/>
  <c r="G28"/>
  <c r="G27"/>
  <c r="H27"/>
  <c r="H26"/>
  <c r="G26"/>
  <c r="G25"/>
  <c r="H25"/>
  <c r="H24"/>
  <c r="G24"/>
  <c r="G23"/>
  <c r="H23"/>
  <c r="H22"/>
  <c r="G22"/>
  <c r="G21"/>
  <c r="H21"/>
  <c r="H20"/>
  <c r="G20"/>
  <c r="G19"/>
  <c r="H19"/>
  <c r="H18"/>
  <c r="G18"/>
  <c r="G17"/>
  <c r="H17"/>
  <c r="H16"/>
  <c r="G16"/>
  <c r="G15"/>
  <c r="H15"/>
  <c r="G14"/>
  <c r="H14"/>
  <c r="G13"/>
  <c r="H13"/>
  <c r="H12"/>
  <c r="G12"/>
  <c r="G11"/>
  <c r="H11"/>
  <c r="H10"/>
  <c r="G10"/>
  <c r="H9"/>
  <c r="G9"/>
  <c r="H8"/>
  <c r="G8"/>
  <c r="G7"/>
  <c r="H7"/>
  <c r="H6"/>
  <c r="G6"/>
  <c r="G5"/>
  <c r="H5"/>
  <c r="G4"/>
  <c r="H4"/>
  <c r="C1"/>
  <c r="B1"/>
  <c r="G203" i="2"/>
  <c r="G202"/>
  <c r="G201"/>
  <c r="G200"/>
  <c r="H200"/>
  <c r="G199"/>
  <c r="G198"/>
  <c r="G197"/>
  <c r="G196"/>
  <c r="H196"/>
  <c r="G195"/>
  <c r="G194"/>
  <c r="G193"/>
  <c r="G192"/>
  <c r="H192"/>
  <c r="G191"/>
  <c r="G190"/>
  <c r="G189"/>
  <c r="G188"/>
  <c r="H188"/>
  <c r="G187"/>
  <c r="G186"/>
  <c r="G185"/>
  <c r="G184"/>
  <c r="H184"/>
  <c r="G183"/>
  <c r="G182"/>
  <c r="G181"/>
  <c r="G180"/>
  <c r="H180"/>
  <c r="G179"/>
  <c r="G178"/>
  <c r="G177"/>
  <c r="G176"/>
  <c r="H176"/>
  <c r="G175"/>
  <c r="G174"/>
  <c r="G173"/>
  <c r="G172"/>
  <c r="H172"/>
  <c r="G171"/>
  <c r="G170"/>
  <c r="G169"/>
  <c r="G168"/>
  <c r="H168"/>
  <c r="G167"/>
  <c r="G166"/>
  <c r="G165"/>
  <c r="G164"/>
  <c r="H164"/>
  <c r="G163"/>
  <c r="G162"/>
  <c r="G161"/>
  <c r="G160"/>
  <c r="H160"/>
  <c r="G159"/>
  <c r="G158"/>
  <c r="G157"/>
  <c r="G156"/>
  <c r="H156"/>
  <c r="G155"/>
  <c r="G154"/>
  <c r="G153"/>
  <c r="G152"/>
  <c r="H152"/>
  <c r="G151"/>
  <c r="G150"/>
  <c r="G149"/>
  <c r="G148"/>
  <c r="H148"/>
  <c r="G147"/>
  <c r="G146"/>
  <c r="G145"/>
  <c r="G144"/>
  <c r="H144"/>
  <c r="G143"/>
  <c r="G142"/>
  <c r="G141"/>
  <c r="G140"/>
  <c r="H140"/>
  <c r="G139"/>
  <c r="G138"/>
  <c r="G137"/>
  <c r="G136"/>
  <c r="H136"/>
  <c r="G135"/>
  <c r="G134"/>
  <c r="G133"/>
  <c r="G132"/>
  <c r="H132"/>
  <c r="G131"/>
  <c r="G130"/>
  <c r="G129"/>
  <c r="G128"/>
  <c r="H128"/>
  <c r="G127"/>
  <c r="G126"/>
  <c r="G125"/>
  <c r="G124"/>
  <c r="H124"/>
  <c r="G123"/>
  <c r="G122"/>
  <c r="G121"/>
  <c r="G120"/>
  <c r="H120"/>
  <c r="G119"/>
  <c r="G118"/>
  <c r="G117"/>
  <c r="G116"/>
  <c r="H116"/>
  <c r="G115"/>
  <c r="G114"/>
  <c r="G113"/>
  <c r="G112"/>
  <c r="H112"/>
  <c r="G111"/>
  <c r="G110"/>
  <c r="G109"/>
  <c r="G108"/>
  <c r="H108"/>
  <c r="G107"/>
  <c r="G106"/>
  <c r="G105"/>
  <c r="G104"/>
  <c r="H104"/>
  <c r="G103"/>
  <c r="G102"/>
  <c r="G101"/>
  <c r="G100"/>
  <c r="H100"/>
  <c r="G99"/>
  <c r="G98"/>
  <c r="G97"/>
  <c r="G96"/>
  <c r="H96"/>
  <c r="G95"/>
  <c r="G94"/>
  <c r="G93"/>
  <c r="G92"/>
  <c r="H92"/>
  <c r="G91"/>
  <c r="G90"/>
  <c r="G89"/>
  <c r="G88"/>
  <c r="H88"/>
  <c r="G87"/>
  <c r="G86"/>
  <c r="G85"/>
  <c r="G84"/>
  <c r="H84"/>
  <c r="G83"/>
  <c r="G82"/>
  <c r="G81"/>
  <c r="G80"/>
  <c r="H80"/>
  <c r="G79"/>
  <c r="G78"/>
  <c r="G77"/>
  <c r="G76"/>
  <c r="H76"/>
  <c r="G75"/>
  <c r="G74"/>
  <c r="G73"/>
  <c r="G72"/>
  <c r="H72"/>
  <c r="G71"/>
  <c r="G70"/>
  <c r="G69"/>
  <c r="G68"/>
  <c r="H68"/>
  <c r="G67"/>
  <c r="G66"/>
  <c r="G65"/>
  <c r="G64"/>
  <c r="H64"/>
  <c r="G63"/>
  <c r="G62"/>
  <c r="G61"/>
  <c r="G60"/>
  <c r="H60"/>
  <c r="G59"/>
  <c r="G58"/>
  <c r="G57"/>
  <c r="G56"/>
  <c r="H56"/>
  <c r="G55"/>
  <c r="G54"/>
  <c r="G53"/>
  <c r="G52"/>
  <c r="H52"/>
  <c r="G51"/>
  <c r="G50"/>
  <c r="G49"/>
  <c r="G48"/>
  <c r="H48"/>
  <c r="G47"/>
  <c r="G46"/>
  <c r="G45"/>
  <c r="G44"/>
  <c r="H44"/>
  <c r="G43"/>
  <c r="G42"/>
  <c r="G41"/>
  <c r="G40"/>
  <c r="H40"/>
  <c r="G39"/>
  <c r="G38"/>
  <c r="G37"/>
  <c r="G36"/>
  <c r="H36"/>
  <c r="G35"/>
  <c r="G34"/>
  <c r="G33"/>
  <c r="G32"/>
  <c r="H32"/>
  <c r="G31"/>
  <c r="G30"/>
  <c r="G29"/>
  <c r="G28"/>
  <c r="H28"/>
  <c r="G27"/>
  <c r="G26"/>
  <c r="G25"/>
  <c r="H25"/>
  <c r="G24"/>
  <c r="H24"/>
  <c r="G23"/>
  <c r="G22"/>
  <c r="H22"/>
  <c r="G21"/>
  <c r="G20"/>
  <c r="H20"/>
  <c r="G19"/>
  <c r="G18"/>
  <c r="G17"/>
  <c r="G16"/>
  <c r="H16"/>
  <c r="G15"/>
  <c r="H15"/>
  <c r="G14"/>
  <c r="G13"/>
  <c r="H13"/>
  <c r="G12"/>
  <c r="H12"/>
  <c r="G11"/>
  <c r="H11"/>
  <c r="G10"/>
  <c r="H10"/>
  <c r="G9"/>
  <c r="H9"/>
  <c r="G8"/>
  <c r="H8"/>
  <c r="G7"/>
  <c r="H7"/>
  <c r="G6"/>
  <c r="G5"/>
  <c r="H5"/>
  <c r="G4"/>
  <c r="H4"/>
  <c r="H203"/>
  <c r="H202"/>
  <c r="H201"/>
  <c r="H199"/>
  <c r="H198"/>
  <c r="H197"/>
  <c r="H195"/>
  <c r="H194"/>
  <c r="H193"/>
  <c r="H191"/>
  <c r="H190"/>
  <c r="H189"/>
  <c r="H187"/>
  <c r="H186"/>
  <c r="H185"/>
  <c r="H183"/>
  <c r="H182"/>
  <c r="H181"/>
  <c r="H179"/>
  <c r="H178"/>
  <c r="H177"/>
  <c r="H175"/>
  <c r="H174"/>
  <c r="H173"/>
  <c r="H171"/>
  <c r="H170"/>
  <c r="H169"/>
  <c r="H167"/>
  <c r="H166"/>
  <c r="H165"/>
  <c r="H163"/>
  <c r="H162"/>
  <c r="H161"/>
  <c r="H159"/>
  <c r="H158"/>
  <c r="H157"/>
  <c r="H155"/>
  <c r="H154"/>
  <c r="H153"/>
  <c r="H151"/>
  <c r="H150"/>
  <c r="H149"/>
  <c r="H147"/>
  <c r="H146"/>
  <c r="H145"/>
  <c r="H143"/>
  <c r="H142"/>
  <c r="H141"/>
  <c r="H139"/>
  <c r="H138"/>
  <c r="H137"/>
  <c r="H135"/>
  <c r="H134"/>
  <c r="H133"/>
  <c r="H131"/>
  <c r="H130"/>
  <c r="H129"/>
  <c r="H127"/>
  <c r="H126"/>
  <c r="H125"/>
  <c r="H123"/>
  <c r="H122"/>
  <c r="H121"/>
  <c r="H119"/>
  <c r="H118"/>
  <c r="H117"/>
  <c r="H115"/>
  <c r="H114"/>
  <c r="H113"/>
  <c r="H111"/>
  <c r="H110"/>
  <c r="H109"/>
  <c r="H107"/>
  <c r="H106"/>
  <c r="H105"/>
  <c r="H103"/>
  <c r="H102"/>
  <c r="H101"/>
  <c r="H99"/>
  <c r="H98"/>
  <c r="H97"/>
  <c r="H95"/>
  <c r="H94"/>
  <c r="H93"/>
  <c r="H91"/>
  <c r="H90"/>
  <c r="H89"/>
  <c r="H87"/>
  <c r="H86"/>
  <c r="H85"/>
  <c r="H83"/>
  <c r="H82"/>
  <c r="H81"/>
  <c r="H79"/>
  <c r="H78"/>
  <c r="H77"/>
  <c r="H75"/>
  <c r="H74"/>
  <c r="H73"/>
  <c r="H71"/>
  <c r="H70"/>
  <c r="H69"/>
  <c r="H67"/>
  <c r="H66"/>
  <c r="H65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3"/>
  <c r="H31"/>
  <c r="H30"/>
  <c r="H29"/>
  <c r="H27"/>
  <c r="H26"/>
  <c r="H23"/>
  <c r="H21"/>
  <c r="H19"/>
  <c r="H18"/>
  <c r="H17"/>
  <c r="H14"/>
  <c r="H6"/>
  <c r="C1"/>
  <c r="B16" i="1"/>
  <c r="A10" s="1"/>
  <c r="B1" i="2"/>
  <c r="C16" i="1"/>
  <c r="C10" s="1"/>
  <c r="E10" s="1"/>
  <c r="H1" i="5"/>
  <c r="G1"/>
  <c r="H1" i="4"/>
  <c r="G1"/>
  <c r="H1" i="3"/>
  <c r="G1"/>
  <c r="H1" i="2"/>
  <c r="G1"/>
  <c r="E16" i="1"/>
</calcChain>
</file>

<file path=xl/sharedStrings.xml><?xml version="1.0" encoding="utf-8"?>
<sst xmlns="http://schemas.openxmlformats.org/spreadsheetml/2006/main" count="120" uniqueCount="96">
  <si>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</si>
  <si>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</si>
  <si>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</si>
  <si>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</si>
  <si>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</si>
  <si>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</si>
  <si>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</si>
  <si>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</si>
  <si>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</si>
  <si>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</si>
  <si>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</si>
  <si>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</si>
  <si>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</si>
  <si>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</si>
  <si>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</si>
  <si>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</si>
  <si>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</si>
  <si>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</si>
  <si>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</si>
  <si>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</si>
  <si>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 CARDUCCI</t>
  </si>
  <si>
    <t>20025 LEGNANO (MI) VIA XX SETTEMBRE, 2 C.F. 84005530153 C.M. MIIC8EA008</t>
  </si>
  <si>
    <t>380000494 del 13/12/2018</t>
  </si>
  <si>
    <t>8718431760 del 20/12/2018</t>
  </si>
  <si>
    <t>14/2018 del 07/12/2018</t>
  </si>
  <si>
    <t>M000830348 del 01/01/2019</t>
  </si>
  <si>
    <t>M001205436 del 01/01/2019</t>
  </si>
  <si>
    <t>PAE0042413 del 31/12/2018</t>
  </si>
  <si>
    <t>84FE del 28/12/2018</t>
  </si>
  <si>
    <t>E-876 del 27/12/2018</t>
  </si>
  <si>
    <t>3/CV del 31/01/2019</t>
  </si>
  <si>
    <t>4/CV del 31/01/2019</t>
  </si>
  <si>
    <t>8719030934 del 04/02/2019</t>
  </si>
  <si>
    <t>01/000015 del 30/01/2019</t>
  </si>
  <si>
    <t>190412/E del 19/02/2019</t>
  </si>
  <si>
    <t>44 del 18/02/2019</t>
  </si>
  <si>
    <t>20194E04834 del 15/02/2019</t>
  </si>
  <si>
    <t>40AV del 13/02/2019</t>
  </si>
  <si>
    <t>PAE0006456 del 28/02/2019</t>
  </si>
  <si>
    <t>01/000056 del 28/02/2019</t>
  </si>
  <si>
    <t>374 del 12/03/2019</t>
  </si>
  <si>
    <t>375 del 12/03/2019</t>
  </si>
  <si>
    <t>35/CV del 28/02/2019</t>
  </si>
  <si>
    <t>8719064194 del 28/02/2019</t>
  </si>
  <si>
    <t>2019/0000007/F7 del 19/03/2019</t>
  </si>
  <si>
    <t>281AV del 28/03/2019</t>
  </si>
  <si>
    <t>01/000081 del 25/03/2019</t>
  </si>
  <si>
    <t>8719095215 del 29/03/2019</t>
  </si>
  <si>
    <t>M002872149 del 01/02/2019</t>
  </si>
  <si>
    <t>M003505498 del 01/02/2019</t>
  </si>
  <si>
    <t>00045PK del 17/03/2019</t>
  </si>
  <si>
    <t>00044PK del 17/03/2019</t>
  </si>
  <si>
    <t>292/PI del 29/03/2019</t>
  </si>
  <si>
    <t>285/PI del 29/03/2019</t>
  </si>
  <si>
    <t>M004475860 del 01/03/2019</t>
  </si>
  <si>
    <t>M005711782 del 01/03/2019</t>
  </si>
  <si>
    <t>M007752238 del 01/04/2019</t>
  </si>
  <si>
    <t>M006989422 del 01/04/2019</t>
  </si>
  <si>
    <t>A03 del 16/04/2019</t>
  </si>
  <si>
    <t>110/CV del 30/04/2019</t>
  </si>
  <si>
    <t>01/000101 del 31/03/2019</t>
  </si>
  <si>
    <t>01/000122 del 16/04/2019</t>
  </si>
  <si>
    <t>8719125190 del 19/04/2019</t>
  </si>
  <si>
    <t>FATTPA 15_19 del 07/05/2019</t>
  </si>
  <si>
    <t>4/A del 06/05/2019</t>
  </si>
  <si>
    <t>2019/0000012/F7 del 02/05/2019</t>
  </si>
  <si>
    <t>58 del 07/05/2019</t>
  </si>
  <si>
    <t>01/000136 del 30/04/2019</t>
  </si>
  <si>
    <t>01/000146 del 08/05/2019</t>
  </si>
  <si>
    <t>FEL19-00117 del 10/05/2019</t>
  </si>
  <si>
    <t>PAE0013704 del 30/04/2019</t>
  </si>
  <si>
    <t>1/PA del 07/05/2019</t>
  </si>
  <si>
    <t>M008539501 del 01/05/2019</t>
  </si>
  <si>
    <t>749 del 21/05/2019</t>
  </si>
  <si>
    <t>20190224/PA del 29/05/2019</t>
  </si>
  <si>
    <t>8719173692 del 30/05/2019</t>
  </si>
  <si>
    <t>262/PA del 31/05/2019</t>
  </si>
  <si>
    <t>148/CV del 31/05/2019</t>
  </si>
  <si>
    <t>FEL19-0210 del 31/05/2019</t>
  </si>
  <si>
    <t>E-404 del 31/05/2019</t>
  </si>
  <si>
    <t>M011301993 del 01/06/2019</t>
  </si>
  <si>
    <t>FPA6/2019 del 14/06/2019</t>
  </si>
  <si>
    <t>VE19-000091 del 27/05/2019</t>
  </si>
  <si>
    <t>76 del 26/06/2019</t>
  </si>
  <si>
    <t>183190000000524878 del 20/07/2019</t>
  </si>
  <si>
    <t>826 /19 del 23/07/2019</t>
  </si>
  <si>
    <t>20194E21270 del 24/07/2019</t>
  </si>
  <si>
    <t>M015251213 del 01/08/2019</t>
  </si>
  <si>
    <t>M015585070 del 01/08/2019</t>
  </si>
  <si>
    <t>FE  001904 del 17/09/2019</t>
  </si>
  <si>
    <t>39 del 04/06/2019</t>
  </si>
  <si>
    <t>A07 del 05/11/2019</t>
  </si>
  <si>
    <t>01/000235 del 10/10/2019</t>
  </si>
  <si>
    <t>01/000243 del 24/10/2019</t>
  </si>
  <si>
    <t>PAE0033049 del 31/10/2019</t>
  </si>
  <si>
    <t>M022584603 del 01/11/2019</t>
  </si>
</sst>
</file>

<file path=xl/styles.xml><?xml version="1.0" encoding="utf-8"?>
<styleSheet xmlns="http://schemas.openxmlformats.org/spreadsheetml/2006/main">
  <numFmts count="1">
    <numFmt numFmtId="172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72" fontId="0" fillId="0" borderId="0" xfId="0" applyNumberFormat="1"/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8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4" workbookViewId="0">
      <selection activeCell="E19" sqref="E19:F19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2">
      <c r="A1" s="3"/>
    </row>
    <row r="2" spans="1:12" ht="15.95" customHeight="1">
      <c r="B2" s="5" t="s">
        <v>20</v>
      </c>
    </row>
    <row r="3" spans="1:12" ht="12.75" customHeight="1">
      <c r="B3" s="2" t="s">
        <v>21</v>
      </c>
    </row>
    <row r="4" spans="1:12" ht="15.75" thickBot="1"/>
    <row r="5" spans="1:12" ht="18" customHeight="1" thickBot="1">
      <c r="B5" s="13" t="s">
        <v>19</v>
      </c>
      <c r="F5" s="26">
        <v>2019</v>
      </c>
    </row>
    <row r="7" spans="1:12" ht="30" customHeight="1">
      <c r="A7" s="29" t="s">
        <v>1</v>
      </c>
      <c r="B7" s="30"/>
      <c r="C7" s="30"/>
      <c r="D7" s="30"/>
      <c r="E7" s="30"/>
      <c r="F7" s="31"/>
    </row>
    <row r="8" spans="1:12" ht="27" customHeight="1">
      <c r="A8" s="29" t="s">
        <v>12</v>
      </c>
      <c r="B8" s="30"/>
      <c r="C8" s="30"/>
      <c r="D8" s="30"/>
      <c r="E8" s="30"/>
      <c r="F8" s="31"/>
    </row>
    <row r="9" spans="1:12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12" ht="29.25" customHeight="1" thickBot="1">
      <c r="A10" s="36">
        <f>SUM(B16:B19)</f>
        <v>61</v>
      </c>
      <c r="B10" s="37"/>
      <c r="C10" s="50">
        <f>SUM(C16:D19)</f>
        <v>53356.55</v>
      </c>
      <c r="D10" s="37"/>
      <c r="E10" s="38">
        <f>('Trimestre 1'!H1+'Trimestre 2'!H1+'Trimestre 3'!H1+'Trimestre 4'!H1)/C10</f>
        <v>-9.1341239266781642</v>
      </c>
      <c r="F10" s="39"/>
    </row>
    <row r="11" spans="1:12" ht="38.25" customHeight="1">
      <c r="A11" s="6"/>
      <c r="B11" s="6"/>
      <c r="C11" s="6"/>
      <c r="D11" s="6"/>
      <c r="E11" s="6"/>
      <c r="F11" s="6"/>
    </row>
    <row r="12" spans="1:12" ht="35.25" customHeight="1" thickBot="1">
      <c r="A12" s="7"/>
      <c r="B12" s="7"/>
      <c r="C12" s="7"/>
      <c r="D12" s="7"/>
      <c r="E12" s="7"/>
      <c r="F12" s="7"/>
    </row>
    <row r="13" spans="1:12" ht="36.75" customHeight="1">
      <c r="A13" s="40" t="s">
        <v>2</v>
      </c>
      <c r="B13" s="41"/>
      <c r="C13" s="41"/>
      <c r="D13" s="41"/>
      <c r="E13" s="41"/>
      <c r="F13" s="42"/>
    </row>
    <row r="14" spans="1:12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22</v>
      </c>
      <c r="C16" s="51">
        <f>'Trimestre 1'!B1</f>
        <v>25099.919999999998</v>
      </c>
      <c r="D16" s="52"/>
      <c r="E16" s="51">
        <f>'Trimestre 1'!G1</f>
        <v>-14.185873500792034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39</v>
      </c>
      <c r="C17" s="51">
        <f>'Trimestre 2'!B1</f>
        <v>28256.63</v>
      </c>
      <c r="D17" s="52"/>
      <c r="E17" s="51">
        <f>'Trimestre 2'!G1</f>
        <v>-3.2575869804714817</v>
      </c>
      <c r="F17" s="53"/>
      <c r="H17" s="8"/>
      <c r="I17" s="8"/>
      <c r="J17" s="8"/>
      <c r="K17" s="8"/>
      <c r="L17" s="8"/>
    </row>
    <row r="18" spans="1:12" ht="22.5" customHeight="1">
      <c r="A18" s="22" t="s">
        <v>17</v>
      </c>
      <c r="B18" s="23">
        <v>0</v>
      </c>
      <c r="C18" s="51">
        <v>0</v>
      </c>
      <c r="D18" s="52"/>
      <c r="E18" s="51">
        <v>0</v>
      </c>
      <c r="F18" s="53"/>
    </row>
    <row r="19" spans="1:12" ht="21.75" customHeight="1" thickBot="1">
      <c r="A19" s="24" t="s">
        <v>18</v>
      </c>
      <c r="B19" s="25">
        <v>0</v>
      </c>
      <c r="C19" s="47">
        <v>0</v>
      </c>
      <c r="D19" s="49"/>
      <c r="E19" s="47">
        <v>0</v>
      </c>
      <c r="F19" s="48"/>
    </row>
    <row r="20" spans="1:12" ht="46.5" customHeight="1">
      <c r="A20" s="11"/>
      <c r="B20" s="12"/>
      <c r="C20" s="46"/>
      <c r="D20" s="46"/>
      <c r="E20" s="12"/>
      <c r="F20" s="12"/>
    </row>
  </sheetData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25099.919999999998</v>
      </c>
      <c r="C1">
        <f>COUNTA(A4:A203)</f>
        <v>22</v>
      </c>
      <c r="G1" s="20">
        <f>IF(B1&lt;&gt;0,H1/B1,0)</f>
        <v>-14.185873500792034</v>
      </c>
      <c r="H1" s="19">
        <f>SUM(H4:H195)</f>
        <v>-356064.29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22</v>
      </c>
      <c r="B4" s="16">
        <v>5803</v>
      </c>
      <c r="C4" s="17">
        <v>43491</v>
      </c>
      <c r="D4" s="17">
        <v>43495</v>
      </c>
      <c r="E4" s="17"/>
      <c r="F4" s="17"/>
      <c r="G4" s="1">
        <f>D4-C4-(F4-E4)</f>
        <v>4</v>
      </c>
      <c r="H4" s="16">
        <f>B4*G4</f>
        <v>23212</v>
      </c>
    </row>
    <row r="5" spans="1:8">
      <c r="A5" s="28" t="s">
        <v>23</v>
      </c>
      <c r="B5" s="16">
        <v>104.37</v>
      </c>
      <c r="C5" s="17">
        <v>43481</v>
      </c>
      <c r="D5" s="17">
        <v>43495</v>
      </c>
      <c r="E5" s="17"/>
      <c r="F5" s="17"/>
      <c r="G5" s="1">
        <f t="shared" ref="G5:G68" si="0">D5-C5-(F5-E5)</f>
        <v>14</v>
      </c>
      <c r="H5" s="16">
        <f t="shared" ref="H5:H68" si="1">B5*G5</f>
        <v>1461.18</v>
      </c>
    </row>
    <row r="6" spans="1:8">
      <c r="A6" s="28" t="s">
        <v>24</v>
      </c>
      <c r="B6" s="16">
        <v>629.09</v>
      </c>
      <c r="C6" s="17">
        <v>43534</v>
      </c>
      <c r="D6" s="17">
        <v>43510</v>
      </c>
      <c r="E6" s="17"/>
      <c r="F6" s="17"/>
      <c r="G6" s="1">
        <f t="shared" si="0"/>
        <v>-24</v>
      </c>
      <c r="H6" s="16">
        <f t="shared" si="1"/>
        <v>-15098.16</v>
      </c>
    </row>
    <row r="7" spans="1:8">
      <c r="A7" s="28" t="s">
        <v>25</v>
      </c>
      <c r="B7" s="16">
        <v>43.11</v>
      </c>
      <c r="C7" s="17">
        <v>43538</v>
      </c>
      <c r="D7" s="17">
        <v>43510</v>
      </c>
      <c r="E7" s="17"/>
      <c r="F7" s="17"/>
      <c r="G7" s="1">
        <f t="shared" si="0"/>
        <v>-28</v>
      </c>
      <c r="H7" s="16">
        <f t="shared" si="1"/>
        <v>-1207.08</v>
      </c>
    </row>
    <row r="8" spans="1:8">
      <c r="A8" s="28" t="s">
        <v>26</v>
      </c>
      <c r="B8" s="16">
        <v>43.11</v>
      </c>
      <c r="C8" s="17">
        <v>43516</v>
      </c>
      <c r="D8" s="17">
        <v>43510</v>
      </c>
      <c r="E8" s="17"/>
      <c r="F8" s="17"/>
      <c r="G8" s="1">
        <f t="shared" si="0"/>
        <v>-6</v>
      </c>
      <c r="H8" s="16">
        <f t="shared" si="1"/>
        <v>-258.65999999999997</v>
      </c>
    </row>
    <row r="9" spans="1:8">
      <c r="A9" s="28" t="s">
        <v>27</v>
      </c>
      <c r="B9" s="16">
        <v>280</v>
      </c>
      <c r="C9" s="17">
        <v>43516</v>
      </c>
      <c r="D9" s="17">
        <v>43510</v>
      </c>
      <c r="E9" s="17"/>
      <c r="F9" s="17"/>
      <c r="G9" s="1">
        <f t="shared" si="0"/>
        <v>-6</v>
      </c>
      <c r="H9" s="16">
        <f t="shared" si="1"/>
        <v>-1680</v>
      </c>
    </row>
    <row r="10" spans="1:8">
      <c r="A10" s="28" t="s">
        <v>28</v>
      </c>
      <c r="B10" s="16">
        <v>88.5</v>
      </c>
      <c r="C10" s="17">
        <v>43516</v>
      </c>
      <c r="D10" s="17">
        <v>43510</v>
      </c>
      <c r="E10" s="17"/>
      <c r="F10" s="17"/>
      <c r="G10" s="1">
        <f t="shared" si="0"/>
        <v>-6</v>
      </c>
      <c r="H10" s="16">
        <f t="shared" si="1"/>
        <v>-531</v>
      </c>
    </row>
    <row r="11" spans="1:8">
      <c r="A11" s="28" t="s">
        <v>29</v>
      </c>
      <c r="B11" s="16">
        <v>1120.68</v>
      </c>
      <c r="C11" s="17">
        <v>43534</v>
      </c>
      <c r="D11" s="17">
        <v>43510</v>
      </c>
      <c r="E11" s="17"/>
      <c r="F11" s="17"/>
      <c r="G11" s="1">
        <f t="shared" si="0"/>
        <v>-24</v>
      </c>
      <c r="H11" s="16">
        <f t="shared" si="1"/>
        <v>-26896.32</v>
      </c>
    </row>
    <row r="12" spans="1:8">
      <c r="A12" s="28" t="s">
        <v>30</v>
      </c>
      <c r="B12" s="16">
        <v>1700</v>
      </c>
      <c r="C12" s="17">
        <v>43534</v>
      </c>
      <c r="D12" s="17">
        <v>43510</v>
      </c>
      <c r="E12" s="17"/>
      <c r="F12" s="17"/>
      <c r="G12" s="1">
        <f t="shared" si="0"/>
        <v>-24</v>
      </c>
      <c r="H12" s="16">
        <f t="shared" si="1"/>
        <v>-40800</v>
      </c>
    </row>
    <row r="13" spans="1:8">
      <c r="A13" s="28" t="s">
        <v>31</v>
      </c>
      <c r="B13" s="16">
        <v>1236</v>
      </c>
      <c r="C13" s="17">
        <v>43534</v>
      </c>
      <c r="D13" s="17">
        <v>43510</v>
      </c>
      <c r="E13" s="17"/>
      <c r="F13" s="17"/>
      <c r="G13" s="1">
        <f t="shared" si="0"/>
        <v>-24</v>
      </c>
      <c r="H13" s="16">
        <f t="shared" si="1"/>
        <v>-29664</v>
      </c>
    </row>
    <row r="14" spans="1:8">
      <c r="A14" s="28" t="s">
        <v>32</v>
      </c>
      <c r="B14" s="16">
        <v>70.099999999999994</v>
      </c>
      <c r="C14" s="17">
        <v>43534</v>
      </c>
      <c r="D14" s="17">
        <v>43510</v>
      </c>
      <c r="E14" s="17"/>
      <c r="F14" s="17"/>
      <c r="G14" s="1">
        <f t="shared" si="0"/>
        <v>-24</v>
      </c>
      <c r="H14" s="16">
        <f t="shared" si="1"/>
        <v>-1682.3999999999999</v>
      </c>
    </row>
    <row r="15" spans="1:8">
      <c r="A15" s="28" t="s">
        <v>33</v>
      </c>
      <c r="B15" s="16">
        <v>361.19</v>
      </c>
      <c r="C15" s="17">
        <v>43534</v>
      </c>
      <c r="D15" s="17">
        <v>43510</v>
      </c>
      <c r="E15" s="17"/>
      <c r="F15" s="17"/>
      <c r="G15" s="1">
        <f t="shared" si="0"/>
        <v>-24</v>
      </c>
      <c r="H15" s="16">
        <f t="shared" si="1"/>
        <v>-8668.56</v>
      </c>
    </row>
    <row r="16" spans="1:8">
      <c r="A16" s="28" t="s">
        <v>34</v>
      </c>
      <c r="B16" s="16">
        <v>2385</v>
      </c>
      <c r="C16" s="17">
        <v>43548</v>
      </c>
      <c r="D16" s="17">
        <v>43537</v>
      </c>
      <c r="E16" s="17"/>
      <c r="F16" s="17"/>
      <c r="G16" s="1">
        <f t="shared" si="0"/>
        <v>-11</v>
      </c>
      <c r="H16" s="16">
        <f t="shared" si="1"/>
        <v>-26235</v>
      </c>
    </row>
    <row r="17" spans="1:8">
      <c r="A17" s="28" t="s">
        <v>35</v>
      </c>
      <c r="B17" s="16">
        <v>563.64</v>
      </c>
      <c r="C17" s="17">
        <v>43545</v>
      </c>
      <c r="D17" s="17">
        <v>43537</v>
      </c>
      <c r="E17" s="17"/>
      <c r="F17" s="17"/>
      <c r="G17" s="1">
        <f t="shared" si="0"/>
        <v>-8</v>
      </c>
      <c r="H17" s="16">
        <f t="shared" si="1"/>
        <v>-4509.12</v>
      </c>
    </row>
    <row r="18" spans="1:8">
      <c r="A18" s="28" t="s">
        <v>36</v>
      </c>
      <c r="B18" s="16">
        <v>374.9</v>
      </c>
      <c r="C18" s="17">
        <v>43548</v>
      </c>
      <c r="D18" s="17">
        <v>43537</v>
      </c>
      <c r="E18" s="17"/>
      <c r="F18" s="17"/>
      <c r="G18" s="1">
        <f t="shared" si="0"/>
        <v>-11</v>
      </c>
      <c r="H18" s="16">
        <f t="shared" si="1"/>
        <v>-4123.8999999999996</v>
      </c>
    </row>
    <row r="19" spans="1:8">
      <c r="A19" s="28" t="s">
        <v>37</v>
      </c>
      <c r="B19" s="16">
        <v>490</v>
      </c>
      <c r="C19" s="17">
        <v>43545</v>
      </c>
      <c r="D19" s="17">
        <v>43537</v>
      </c>
      <c r="E19" s="17"/>
      <c r="F19" s="17"/>
      <c r="G19" s="1">
        <f t="shared" si="0"/>
        <v>-8</v>
      </c>
      <c r="H19" s="16">
        <f t="shared" si="1"/>
        <v>-3920</v>
      </c>
    </row>
    <row r="20" spans="1:8">
      <c r="A20" s="28" t="s">
        <v>38</v>
      </c>
      <c r="B20" s="16">
        <v>280</v>
      </c>
      <c r="C20" s="17">
        <v>43567</v>
      </c>
      <c r="D20" s="17">
        <v>43544</v>
      </c>
      <c r="E20" s="17"/>
      <c r="F20" s="17"/>
      <c r="G20" s="1">
        <f t="shared" si="0"/>
        <v>-23</v>
      </c>
      <c r="H20" s="16">
        <f t="shared" si="1"/>
        <v>-6440</v>
      </c>
    </row>
    <row r="21" spans="1:8">
      <c r="A21" s="28" t="s">
        <v>39</v>
      </c>
      <c r="B21" s="16">
        <v>1159.0899999999999</v>
      </c>
      <c r="C21" s="17">
        <v>43567</v>
      </c>
      <c r="D21" s="17">
        <v>43544</v>
      </c>
      <c r="E21" s="17"/>
      <c r="F21" s="17"/>
      <c r="G21" s="1">
        <f t="shared" si="0"/>
        <v>-23</v>
      </c>
      <c r="H21" s="16">
        <f t="shared" si="1"/>
        <v>-26659.07</v>
      </c>
    </row>
    <row r="22" spans="1:8">
      <c r="A22" s="28" t="s">
        <v>40</v>
      </c>
      <c r="B22" s="16">
        <v>408</v>
      </c>
      <c r="C22" s="17">
        <v>43569</v>
      </c>
      <c r="D22" s="17">
        <v>43544</v>
      </c>
      <c r="E22" s="17"/>
      <c r="F22" s="17"/>
      <c r="G22" s="1">
        <f t="shared" si="0"/>
        <v>-25</v>
      </c>
      <c r="H22" s="16">
        <f t="shared" si="1"/>
        <v>-10200</v>
      </c>
    </row>
    <row r="23" spans="1:8">
      <c r="A23" s="28" t="s">
        <v>41</v>
      </c>
      <c r="B23" s="16">
        <v>1160</v>
      </c>
      <c r="C23" s="17">
        <v>43569</v>
      </c>
      <c r="D23" s="17">
        <v>43544</v>
      </c>
      <c r="E23" s="17"/>
      <c r="F23" s="17"/>
      <c r="G23" s="1">
        <f t="shared" si="0"/>
        <v>-25</v>
      </c>
      <c r="H23" s="16">
        <f t="shared" si="1"/>
        <v>-29000</v>
      </c>
    </row>
    <row r="24" spans="1:8">
      <c r="A24" s="28" t="s">
        <v>42</v>
      </c>
      <c r="B24" s="16">
        <v>6760</v>
      </c>
      <c r="C24" s="17">
        <v>43565</v>
      </c>
      <c r="D24" s="17">
        <v>43544</v>
      </c>
      <c r="E24" s="17"/>
      <c r="F24" s="17"/>
      <c r="G24" s="1">
        <f t="shared" si="0"/>
        <v>-21</v>
      </c>
      <c r="H24" s="16">
        <f t="shared" si="1"/>
        <v>-141960</v>
      </c>
    </row>
    <row r="25" spans="1:8">
      <c r="A25" s="28" t="s">
        <v>43</v>
      </c>
      <c r="B25" s="16">
        <v>40.14</v>
      </c>
      <c r="C25" s="17">
        <v>43574</v>
      </c>
      <c r="D25" s="17">
        <v>43544</v>
      </c>
      <c r="E25" s="17"/>
      <c r="F25" s="17"/>
      <c r="G25" s="1">
        <f t="shared" si="0"/>
        <v>-30</v>
      </c>
      <c r="H25" s="16">
        <f t="shared" si="1"/>
        <v>-1204.2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28256.63</v>
      </c>
      <c r="C1">
        <f>COUNTA(A4:A203)</f>
        <v>39</v>
      </c>
      <c r="G1" s="20">
        <f>IF(B1&lt;&gt;0,H1/B1,0)</f>
        <v>-3.2575869804714817</v>
      </c>
      <c r="H1" s="19">
        <f>SUM(H4:H195)</f>
        <v>-92048.429999999891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44</v>
      </c>
      <c r="B4" s="16">
        <v>1092</v>
      </c>
      <c r="C4" s="17">
        <v>43574</v>
      </c>
      <c r="D4" s="17">
        <v>43558</v>
      </c>
      <c r="E4" s="17"/>
      <c r="F4" s="17"/>
      <c r="G4" s="1">
        <f>D4-C4-(F4-E4)</f>
        <v>-16</v>
      </c>
      <c r="H4" s="16">
        <f>B4*G4</f>
        <v>-17472</v>
      </c>
    </row>
    <row r="5" spans="1:8">
      <c r="A5" s="28" t="s">
        <v>45</v>
      </c>
      <c r="B5" s="16">
        <v>1478.4</v>
      </c>
      <c r="C5" s="17">
        <v>43587</v>
      </c>
      <c r="D5" s="17">
        <v>43558</v>
      </c>
      <c r="E5" s="17"/>
      <c r="F5" s="17"/>
      <c r="G5" s="1">
        <f t="shared" ref="G5:G68" si="0">D5-C5-(F5-E5)</f>
        <v>-29</v>
      </c>
      <c r="H5" s="16">
        <f t="shared" ref="H5:H68" si="1">B5*G5</f>
        <v>-42873.600000000006</v>
      </c>
    </row>
    <row r="6" spans="1:8">
      <c r="A6" s="28" t="s">
        <v>46</v>
      </c>
      <c r="B6" s="16">
        <v>569.09</v>
      </c>
      <c r="C6" s="17">
        <v>43587</v>
      </c>
      <c r="D6" s="17">
        <v>43558</v>
      </c>
      <c r="E6" s="17"/>
      <c r="F6" s="17"/>
      <c r="G6" s="1">
        <f t="shared" si="0"/>
        <v>-29</v>
      </c>
      <c r="H6" s="16">
        <f t="shared" si="1"/>
        <v>-16503.61</v>
      </c>
    </row>
    <row r="7" spans="1:8">
      <c r="A7" s="28" t="s">
        <v>47</v>
      </c>
      <c r="B7" s="16">
        <v>120.23</v>
      </c>
      <c r="C7" s="17">
        <v>43587</v>
      </c>
      <c r="D7" s="17">
        <v>43558</v>
      </c>
      <c r="E7" s="17"/>
      <c r="F7" s="17"/>
      <c r="G7" s="1">
        <f t="shared" si="0"/>
        <v>-29</v>
      </c>
      <c r="H7" s="16">
        <f t="shared" si="1"/>
        <v>-3486.67</v>
      </c>
    </row>
    <row r="8" spans="1:8">
      <c r="A8" s="28" t="s">
        <v>48</v>
      </c>
      <c r="B8" s="16">
        <v>43.11</v>
      </c>
      <c r="C8" s="17">
        <v>43593</v>
      </c>
      <c r="D8" s="17">
        <v>43585</v>
      </c>
      <c r="E8" s="17"/>
      <c r="F8" s="17"/>
      <c r="G8" s="1">
        <f t="shared" si="0"/>
        <v>-8</v>
      </c>
      <c r="H8" s="16">
        <f t="shared" si="1"/>
        <v>-344.88</v>
      </c>
    </row>
    <row r="9" spans="1:8">
      <c r="A9" s="28" t="s">
        <v>49</v>
      </c>
      <c r="B9" s="16">
        <v>43.11</v>
      </c>
      <c r="C9" s="17">
        <v>43623</v>
      </c>
      <c r="D9" s="17">
        <v>43585</v>
      </c>
      <c r="E9" s="17"/>
      <c r="F9" s="17"/>
      <c r="G9" s="1">
        <f t="shared" si="0"/>
        <v>-38</v>
      </c>
      <c r="H9" s="16">
        <f t="shared" si="1"/>
        <v>-1638.18</v>
      </c>
    </row>
    <row r="10" spans="1:8">
      <c r="A10" s="28" t="s">
        <v>50</v>
      </c>
      <c r="B10" s="16">
        <v>301</v>
      </c>
      <c r="C10" s="17">
        <v>43574</v>
      </c>
      <c r="D10" s="17">
        <v>43585</v>
      </c>
      <c r="E10" s="17"/>
      <c r="F10" s="17"/>
      <c r="G10" s="1">
        <f t="shared" si="0"/>
        <v>11</v>
      </c>
      <c r="H10" s="16">
        <f t="shared" si="1"/>
        <v>3311</v>
      </c>
    </row>
    <row r="11" spans="1:8">
      <c r="A11" s="28" t="s">
        <v>51</v>
      </c>
      <c r="B11" s="16">
        <v>301</v>
      </c>
      <c r="C11" s="17">
        <v>43574</v>
      </c>
      <c r="D11" s="17">
        <v>43585</v>
      </c>
      <c r="E11" s="17"/>
      <c r="F11" s="17"/>
      <c r="G11" s="1">
        <f t="shared" si="0"/>
        <v>11</v>
      </c>
      <c r="H11" s="16">
        <f t="shared" si="1"/>
        <v>3311</v>
      </c>
    </row>
    <row r="12" spans="1:8">
      <c r="A12" s="28" t="s">
        <v>52</v>
      </c>
      <c r="B12" s="16">
        <v>420.5</v>
      </c>
      <c r="C12" s="17">
        <v>43589</v>
      </c>
      <c r="D12" s="17">
        <v>43585</v>
      </c>
      <c r="E12" s="17"/>
      <c r="F12" s="17"/>
      <c r="G12" s="1">
        <f t="shared" si="0"/>
        <v>-4</v>
      </c>
      <c r="H12" s="16">
        <f t="shared" si="1"/>
        <v>-1682</v>
      </c>
    </row>
    <row r="13" spans="1:8">
      <c r="A13" s="28" t="s">
        <v>53</v>
      </c>
      <c r="B13" s="16">
        <v>574.5</v>
      </c>
      <c r="C13" s="17">
        <v>43589</v>
      </c>
      <c r="D13" s="17">
        <v>43585</v>
      </c>
      <c r="E13" s="17"/>
      <c r="F13" s="17"/>
      <c r="G13" s="1">
        <f t="shared" si="0"/>
        <v>-4</v>
      </c>
      <c r="H13" s="16">
        <f t="shared" si="1"/>
        <v>-2298</v>
      </c>
    </row>
    <row r="14" spans="1:8">
      <c r="A14" s="28" t="s">
        <v>54</v>
      </c>
      <c r="B14" s="16">
        <v>43.11</v>
      </c>
      <c r="C14" s="17">
        <v>43593</v>
      </c>
      <c r="D14" s="17">
        <v>43585</v>
      </c>
      <c r="E14" s="17"/>
      <c r="F14" s="17"/>
      <c r="G14" s="1">
        <f t="shared" si="0"/>
        <v>-8</v>
      </c>
      <c r="H14" s="16">
        <f t="shared" si="1"/>
        <v>-344.88</v>
      </c>
    </row>
    <row r="15" spans="1:8">
      <c r="A15" s="28" t="s">
        <v>55</v>
      </c>
      <c r="B15" s="16">
        <v>43.11</v>
      </c>
      <c r="C15" s="17">
        <v>43593</v>
      </c>
      <c r="D15" s="17">
        <v>43585</v>
      </c>
      <c r="E15" s="17"/>
      <c r="F15" s="17"/>
      <c r="G15" s="1">
        <f t="shared" si="0"/>
        <v>-8</v>
      </c>
      <c r="H15" s="16">
        <f t="shared" si="1"/>
        <v>-344.88</v>
      </c>
    </row>
    <row r="16" spans="1:8">
      <c r="A16" s="28" t="s">
        <v>56</v>
      </c>
      <c r="B16" s="16">
        <v>43.11</v>
      </c>
      <c r="C16" s="17">
        <v>43594</v>
      </c>
      <c r="D16" s="17">
        <v>43585</v>
      </c>
      <c r="E16" s="17"/>
      <c r="F16" s="17"/>
      <c r="G16" s="1">
        <f t="shared" si="0"/>
        <v>-9</v>
      </c>
      <c r="H16" s="16">
        <f t="shared" si="1"/>
        <v>-387.99</v>
      </c>
    </row>
    <row r="17" spans="1:8">
      <c r="A17" s="28" t="s">
        <v>57</v>
      </c>
      <c r="B17" s="16">
        <v>43.11</v>
      </c>
      <c r="C17" s="17">
        <v>43595</v>
      </c>
      <c r="D17" s="17">
        <v>43585</v>
      </c>
      <c r="E17" s="17"/>
      <c r="F17" s="17"/>
      <c r="G17" s="1">
        <f t="shared" si="0"/>
        <v>-10</v>
      </c>
      <c r="H17" s="16">
        <f t="shared" si="1"/>
        <v>-431.1</v>
      </c>
    </row>
    <row r="18" spans="1:8">
      <c r="A18" s="28" t="s">
        <v>58</v>
      </c>
      <c r="B18" s="16">
        <v>598</v>
      </c>
      <c r="C18" s="17">
        <v>43602</v>
      </c>
      <c r="D18" s="17">
        <v>43585</v>
      </c>
      <c r="E18" s="17"/>
      <c r="F18" s="17"/>
      <c r="G18" s="1">
        <f t="shared" si="0"/>
        <v>-17</v>
      </c>
      <c r="H18" s="16">
        <f t="shared" si="1"/>
        <v>-10166</v>
      </c>
    </row>
    <row r="19" spans="1:8">
      <c r="A19" s="28" t="s">
        <v>59</v>
      </c>
      <c r="B19" s="16">
        <v>293</v>
      </c>
      <c r="C19" s="17">
        <v>43618</v>
      </c>
      <c r="D19" s="17">
        <v>43600</v>
      </c>
      <c r="E19" s="17"/>
      <c r="F19" s="17"/>
      <c r="G19" s="1">
        <f t="shared" si="0"/>
        <v>-18</v>
      </c>
      <c r="H19" s="16">
        <f t="shared" si="1"/>
        <v>-5274</v>
      </c>
    </row>
    <row r="20" spans="1:8">
      <c r="A20" s="28" t="s">
        <v>60</v>
      </c>
      <c r="B20" s="16">
        <v>889.09</v>
      </c>
      <c r="C20" s="17">
        <v>43623</v>
      </c>
      <c r="D20" s="17">
        <v>43600</v>
      </c>
      <c r="E20" s="17"/>
      <c r="F20" s="17"/>
      <c r="G20" s="1">
        <f t="shared" si="0"/>
        <v>-23</v>
      </c>
      <c r="H20" s="16">
        <f t="shared" si="1"/>
        <v>-20449.07</v>
      </c>
    </row>
    <row r="21" spans="1:8">
      <c r="A21" s="28" t="s">
        <v>61</v>
      </c>
      <c r="B21" s="16">
        <v>526.37</v>
      </c>
      <c r="C21" s="17">
        <v>43623</v>
      </c>
      <c r="D21" s="17">
        <v>43600</v>
      </c>
      <c r="E21" s="17"/>
      <c r="F21" s="17"/>
      <c r="G21" s="1">
        <f t="shared" si="0"/>
        <v>-23</v>
      </c>
      <c r="H21" s="16">
        <f t="shared" si="1"/>
        <v>-12106.51</v>
      </c>
    </row>
    <row r="22" spans="1:8">
      <c r="A22" s="28" t="s">
        <v>62</v>
      </c>
      <c r="B22" s="16">
        <v>73.72</v>
      </c>
      <c r="C22" s="17">
        <v>43623</v>
      </c>
      <c r="D22" s="17">
        <v>43600</v>
      </c>
      <c r="E22" s="17"/>
      <c r="F22" s="17"/>
      <c r="G22" s="1">
        <f t="shared" si="0"/>
        <v>-23</v>
      </c>
      <c r="H22" s="16">
        <f t="shared" si="1"/>
        <v>-1695.56</v>
      </c>
    </row>
    <row r="23" spans="1:8">
      <c r="A23" s="28" t="s">
        <v>63</v>
      </c>
      <c r="B23" s="16">
        <v>1110</v>
      </c>
      <c r="C23" s="17">
        <v>43623</v>
      </c>
      <c r="D23" s="17">
        <v>43600</v>
      </c>
      <c r="E23" s="17"/>
      <c r="F23" s="17"/>
      <c r="G23" s="1">
        <f t="shared" si="0"/>
        <v>-23</v>
      </c>
      <c r="H23" s="16">
        <f t="shared" si="1"/>
        <v>-25530</v>
      </c>
    </row>
    <row r="24" spans="1:8">
      <c r="A24" s="28" t="s">
        <v>64</v>
      </c>
      <c r="B24" s="16">
        <v>768.85</v>
      </c>
      <c r="C24" s="17">
        <v>43623</v>
      </c>
      <c r="D24" s="17">
        <v>43600</v>
      </c>
      <c r="E24" s="17"/>
      <c r="F24" s="17"/>
      <c r="G24" s="1">
        <f t="shared" si="0"/>
        <v>-23</v>
      </c>
      <c r="H24" s="16">
        <f t="shared" si="1"/>
        <v>-17683.55</v>
      </c>
    </row>
    <row r="25" spans="1:8">
      <c r="A25" s="28" t="s">
        <v>65</v>
      </c>
      <c r="B25" s="16">
        <v>2288</v>
      </c>
      <c r="C25" s="17">
        <v>43623</v>
      </c>
      <c r="D25" s="17">
        <v>43600</v>
      </c>
      <c r="E25" s="17"/>
      <c r="F25" s="17"/>
      <c r="G25" s="1">
        <f t="shared" si="0"/>
        <v>-23</v>
      </c>
      <c r="H25" s="16">
        <f t="shared" si="1"/>
        <v>-52624</v>
      </c>
    </row>
    <row r="26" spans="1:8">
      <c r="A26" s="28" t="s">
        <v>66</v>
      </c>
      <c r="B26" s="16">
        <v>219</v>
      </c>
      <c r="C26" s="17">
        <v>43623</v>
      </c>
      <c r="D26" s="17">
        <v>43600</v>
      </c>
      <c r="E26" s="17"/>
      <c r="F26" s="17"/>
      <c r="G26" s="1">
        <f t="shared" si="0"/>
        <v>-23</v>
      </c>
      <c r="H26" s="16">
        <f t="shared" si="1"/>
        <v>-5037</v>
      </c>
    </row>
    <row r="27" spans="1:8">
      <c r="A27" s="28" t="s">
        <v>67</v>
      </c>
      <c r="B27" s="16">
        <v>1655.45</v>
      </c>
      <c r="C27" s="17">
        <v>43628</v>
      </c>
      <c r="D27" s="17">
        <v>43600</v>
      </c>
      <c r="E27" s="17"/>
      <c r="F27" s="17"/>
      <c r="G27" s="1">
        <f t="shared" si="0"/>
        <v>-28</v>
      </c>
      <c r="H27" s="16">
        <f t="shared" si="1"/>
        <v>-46352.6</v>
      </c>
    </row>
    <row r="28" spans="1:8">
      <c r="A28" s="28" t="s">
        <v>68</v>
      </c>
      <c r="B28" s="16">
        <v>2280.91</v>
      </c>
      <c r="C28" s="17">
        <v>43628</v>
      </c>
      <c r="D28" s="17">
        <v>43600</v>
      </c>
      <c r="E28" s="17"/>
      <c r="F28" s="17"/>
      <c r="G28" s="1">
        <f t="shared" si="0"/>
        <v>-28</v>
      </c>
      <c r="H28" s="16">
        <f t="shared" si="1"/>
        <v>-63865.479999999996</v>
      </c>
    </row>
    <row r="29" spans="1:8">
      <c r="A29" s="28" t="s">
        <v>69</v>
      </c>
      <c r="B29" s="16">
        <v>721.5</v>
      </c>
      <c r="C29" s="17">
        <v>43628</v>
      </c>
      <c r="D29" s="17">
        <v>43600</v>
      </c>
      <c r="E29" s="17"/>
      <c r="F29" s="17"/>
      <c r="G29" s="1">
        <f t="shared" si="0"/>
        <v>-28</v>
      </c>
      <c r="H29" s="16">
        <f t="shared" si="1"/>
        <v>-20202</v>
      </c>
    </row>
    <row r="30" spans="1:8">
      <c r="A30" s="28" t="s">
        <v>70</v>
      </c>
      <c r="B30" s="16">
        <v>280</v>
      </c>
      <c r="C30" s="17">
        <v>43628</v>
      </c>
      <c r="D30" s="17">
        <v>43600</v>
      </c>
      <c r="E30" s="17"/>
      <c r="F30" s="17"/>
      <c r="G30" s="1">
        <f t="shared" si="0"/>
        <v>-28</v>
      </c>
      <c r="H30" s="16">
        <f t="shared" si="1"/>
        <v>-7840</v>
      </c>
    </row>
    <row r="31" spans="1:8">
      <c r="A31" s="28" t="s">
        <v>71</v>
      </c>
      <c r="B31" s="16">
        <v>1072</v>
      </c>
      <c r="C31" s="17">
        <v>43631</v>
      </c>
      <c r="D31" s="17">
        <v>43622</v>
      </c>
      <c r="E31" s="17"/>
      <c r="F31" s="17"/>
      <c r="G31" s="1">
        <f t="shared" si="0"/>
        <v>-9</v>
      </c>
      <c r="H31" s="16">
        <f t="shared" si="1"/>
        <v>-9648</v>
      </c>
    </row>
    <row r="32" spans="1:8">
      <c r="A32" s="28" t="s">
        <v>72</v>
      </c>
      <c r="B32" s="16">
        <v>43.11</v>
      </c>
      <c r="C32" s="17">
        <v>43631</v>
      </c>
      <c r="D32" s="17">
        <v>43622</v>
      </c>
      <c r="E32" s="17"/>
      <c r="F32" s="17"/>
      <c r="G32" s="1">
        <f t="shared" si="0"/>
        <v>-9</v>
      </c>
      <c r="H32" s="16">
        <f t="shared" si="1"/>
        <v>-387.99</v>
      </c>
    </row>
    <row r="33" spans="1:8">
      <c r="A33" s="28" t="s">
        <v>73</v>
      </c>
      <c r="B33" s="16">
        <v>118</v>
      </c>
      <c r="C33" s="17">
        <v>43639</v>
      </c>
      <c r="D33" s="17">
        <v>43622</v>
      </c>
      <c r="E33" s="17"/>
      <c r="F33" s="17"/>
      <c r="G33" s="1">
        <f t="shared" si="0"/>
        <v>-17</v>
      </c>
      <c r="H33" s="16">
        <f t="shared" si="1"/>
        <v>-2006</v>
      </c>
    </row>
    <row r="34" spans="1:8">
      <c r="A34" s="28" t="s">
        <v>74</v>
      </c>
      <c r="B34" s="16">
        <v>120</v>
      </c>
      <c r="C34" s="17">
        <v>43645</v>
      </c>
      <c r="D34" s="17">
        <v>43635</v>
      </c>
      <c r="E34" s="17"/>
      <c r="F34" s="17"/>
      <c r="G34" s="1">
        <f t="shared" si="0"/>
        <v>-10</v>
      </c>
      <c r="H34" s="16">
        <f t="shared" si="1"/>
        <v>-1200</v>
      </c>
    </row>
    <row r="35" spans="1:8">
      <c r="A35" s="28" t="s">
        <v>75</v>
      </c>
      <c r="B35" s="16">
        <v>10.01</v>
      </c>
      <c r="C35" s="17">
        <v>43651</v>
      </c>
      <c r="D35" s="17">
        <v>43635</v>
      </c>
      <c r="E35" s="17"/>
      <c r="F35" s="17"/>
      <c r="G35" s="1">
        <f t="shared" si="0"/>
        <v>-16</v>
      </c>
      <c r="H35" s="16">
        <f t="shared" si="1"/>
        <v>-160.16</v>
      </c>
    </row>
    <row r="36" spans="1:8">
      <c r="A36" s="28" t="s">
        <v>76</v>
      </c>
      <c r="B36" s="16">
        <v>1397</v>
      </c>
      <c r="C36" s="17">
        <v>43286</v>
      </c>
      <c r="D36" s="17">
        <v>43635</v>
      </c>
      <c r="E36" s="17"/>
      <c r="F36" s="17"/>
      <c r="G36" s="1">
        <f t="shared" si="0"/>
        <v>349</v>
      </c>
      <c r="H36" s="16">
        <f t="shared" si="1"/>
        <v>487553</v>
      </c>
    </row>
    <row r="37" spans="1:8">
      <c r="A37" s="28" t="s">
        <v>77</v>
      </c>
      <c r="B37" s="16">
        <v>1840</v>
      </c>
      <c r="C37" s="17">
        <v>43651</v>
      </c>
      <c r="D37" s="17">
        <v>43635</v>
      </c>
      <c r="E37" s="17"/>
      <c r="F37" s="17"/>
      <c r="G37" s="1">
        <f t="shared" si="0"/>
        <v>-16</v>
      </c>
      <c r="H37" s="16">
        <f t="shared" si="1"/>
        <v>-29440</v>
      </c>
    </row>
    <row r="38" spans="1:8">
      <c r="A38" s="28" t="s">
        <v>78</v>
      </c>
      <c r="B38" s="16">
        <v>1040</v>
      </c>
      <c r="C38" s="17">
        <v>43651</v>
      </c>
      <c r="D38" s="17">
        <v>43635</v>
      </c>
      <c r="E38" s="17"/>
      <c r="F38" s="17"/>
      <c r="G38" s="1">
        <f t="shared" si="0"/>
        <v>-16</v>
      </c>
      <c r="H38" s="16">
        <f t="shared" si="1"/>
        <v>-16640</v>
      </c>
    </row>
    <row r="39" spans="1:8">
      <c r="A39" s="28" t="s">
        <v>79</v>
      </c>
      <c r="B39" s="16">
        <v>3871.43</v>
      </c>
      <c r="C39" s="17">
        <v>43665</v>
      </c>
      <c r="D39" s="17">
        <v>43635</v>
      </c>
      <c r="E39" s="17"/>
      <c r="F39" s="17"/>
      <c r="G39" s="1">
        <f t="shared" si="0"/>
        <v>-30</v>
      </c>
      <c r="H39" s="16">
        <f t="shared" si="1"/>
        <v>-116142.9</v>
      </c>
    </row>
    <row r="40" spans="1:8">
      <c r="A40" s="28" t="s">
        <v>80</v>
      </c>
      <c r="B40" s="16">
        <v>43.11</v>
      </c>
      <c r="C40" s="17">
        <v>43657</v>
      </c>
      <c r="D40" s="17">
        <v>43635</v>
      </c>
      <c r="E40" s="17"/>
      <c r="F40" s="17"/>
      <c r="G40" s="1">
        <f t="shared" si="0"/>
        <v>-22</v>
      </c>
      <c r="H40" s="16">
        <f t="shared" si="1"/>
        <v>-948.42</v>
      </c>
    </row>
    <row r="41" spans="1:8">
      <c r="A41" s="28" t="s">
        <v>81</v>
      </c>
      <c r="B41" s="16">
        <v>845.9</v>
      </c>
      <c r="C41" s="17">
        <v>43663</v>
      </c>
      <c r="D41" s="17">
        <v>43635</v>
      </c>
      <c r="E41" s="17"/>
      <c r="F41" s="17"/>
      <c r="G41" s="1">
        <f t="shared" si="0"/>
        <v>-28</v>
      </c>
      <c r="H41" s="16">
        <f t="shared" si="1"/>
        <v>-23685.200000000001</v>
      </c>
    </row>
    <row r="42" spans="1:8">
      <c r="A42" s="28" t="s">
        <v>82</v>
      </c>
      <c r="B42" s="16">
        <v>1036.8</v>
      </c>
      <c r="C42" s="17">
        <v>43644</v>
      </c>
      <c r="D42" s="17">
        <v>43635</v>
      </c>
      <c r="E42" s="17"/>
      <c r="F42" s="17"/>
      <c r="G42" s="1">
        <f t="shared" si="0"/>
        <v>-9</v>
      </c>
      <c r="H42" s="16">
        <f t="shared" si="1"/>
        <v>-9331.1999999999989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2062.7299999999996</v>
      </c>
      <c r="C1">
        <f>COUNTA(A4:A203)</f>
        <v>6</v>
      </c>
      <c r="G1" s="20">
        <f>IF(B1&lt;&gt;0,H1/B1,0)</f>
        <v>-27.059663649629378</v>
      </c>
      <c r="H1" s="19">
        <f>SUM(H4:H195)</f>
        <v>-55816.78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83</v>
      </c>
      <c r="B4" s="16">
        <v>668.3</v>
      </c>
      <c r="C4" s="17">
        <v>43691</v>
      </c>
      <c r="D4" s="17">
        <v>43661</v>
      </c>
      <c r="E4" s="17"/>
      <c r="F4" s="17"/>
      <c r="G4" s="1">
        <f>D4-C4-(F4-E4)</f>
        <v>-30</v>
      </c>
      <c r="H4" s="16">
        <f>B4*G4</f>
        <v>-20049</v>
      </c>
    </row>
    <row r="5" spans="1:8">
      <c r="A5" s="28" t="s">
        <v>84</v>
      </c>
      <c r="B5" s="16">
        <v>247.4</v>
      </c>
      <c r="C5" s="17">
        <v>43729</v>
      </c>
      <c r="D5" s="17">
        <v>43704</v>
      </c>
      <c r="E5" s="17"/>
      <c r="F5" s="17"/>
      <c r="G5" s="1">
        <f t="shared" ref="G5:G68" si="0">D5-C5-(F5-E5)</f>
        <v>-25</v>
      </c>
      <c r="H5" s="16">
        <f t="shared" ref="H5:H68" si="1">B5*G5</f>
        <v>-6185</v>
      </c>
    </row>
    <row r="6" spans="1:8">
      <c r="A6" s="28" t="s">
        <v>85</v>
      </c>
      <c r="B6" s="16">
        <v>240</v>
      </c>
      <c r="C6" s="17">
        <v>43729</v>
      </c>
      <c r="D6" s="17">
        <v>43704</v>
      </c>
      <c r="E6" s="17"/>
      <c r="F6" s="17"/>
      <c r="G6" s="1">
        <f t="shared" si="0"/>
        <v>-25</v>
      </c>
      <c r="H6" s="16">
        <f t="shared" si="1"/>
        <v>-6000</v>
      </c>
    </row>
    <row r="7" spans="1:8">
      <c r="A7" s="28" t="s">
        <v>86</v>
      </c>
      <c r="B7" s="16">
        <v>820.81</v>
      </c>
      <c r="C7" s="17">
        <v>43730</v>
      </c>
      <c r="D7" s="17">
        <v>43704</v>
      </c>
      <c r="E7" s="17"/>
      <c r="F7" s="17"/>
      <c r="G7" s="1">
        <f t="shared" si="0"/>
        <v>-26</v>
      </c>
      <c r="H7" s="16">
        <f t="shared" si="1"/>
        <v>-21341.059999999998</v>
      </c>
    </row>
    <row r="8" spans="1:8">
      <c r="A8" s="28" t="s">
        <v>87</v>
      </c>
      <c r="B8" s="16">
        <v>43.11</v>
      </c>
      <c r="C8" s="17">
        <v>43730</v>
      </c>
      <c r="D8" s="17">
        <v>43704</v>
      </c>
      <c r="E8" s="17"/>
      <c r="F8" s="17"/>
      <c r="G8" s="1">
        <f t="shared" si="0"/>
        <v>-26</v>
      </c>
      <c r="H8" s="16">
        <f t="shared" si="1"/>
        <v>-1120.8599999999999</v>
      </c>
    </row>
    <row r="9" spans="1:8">
      <c r="A9" s="28" t="s">
        <v>88</v>
      </c>
      <c r="B9" s="16">
        <v>43.11</v>
      </c>
      <c r="C9" s="17">
        <v>43730</v>
      </c>
      <c r="D9" s="17">
        <v>43704</v>
      </c>
      <c r="E9" s="17"/>
      <c r="F9" s="17"/>
      <c r="G9" s="1">
        <f t="shared" si="0"/>
        <v>-26</v>
      </c>
      <c r="H9" s="16">
        <f t="shared" si="1"/>
        <v>-1120.8599999999999</v>
      </c>
    </row>
    <row r="10" spans="1:8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9">
        <f>SUM(B4:B195)</f>
        <v>2361.8300000000004</v>
      </c>
      <c r="C1">
        <f>COUNTA(A4:A203)</f>
        <v>7</v>
      </c>
      <c r="G1" s="20">
        <f>IF(B1&lt;&gt;0,H1/B1,0)</f>
        <v>7.0132736056363081</v>
      </c>
      <c r="H1" s="19">
        <f>SUM(H4:H195)</f>
        <v>16564.160000000003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>
      <c r="A4" s="28" t="s">
        <v>89</v>
      </c>
      <c r="B4" s="16">
        <v>121.72</v>
      </c>
      <c r="C4" s="17">
        <v>43765</v>
      </c>
      <c r="D4" s="17">
        <v>43755</v>
      </c>
      <c r="E4" s="17"/>
      <c r="F4" s="17"/>
      <c r="G4" s="1">
        <f>D4-C4-(F4-E4)</f>
        <v>-10</v>
      </c>
      <c r="H4" s="16">
        <f>B4*G4</f>
        <v>-1217.2</v>
      </c>
    </row>
    <row r="5" spans="1:8">
      <c r="A5" s="28" t="s">
        <v>90</v>
      </c>
      <c r="B5" s="16">
        <v>300</v>
      </c>
      <c r="C5" s="17">
        <v>43651</v>
      </c>
      <c r="D5" s="17">
        <v>43787</v>
      </c>
      <c r="E5" s="17"/>
      <c r="F5" s="17"/>
      <c r="G5" s="1">
        <f t="shared" ref="G5:G68" si="0">D5-C5-(F5-E5)</f>
        <v>136</v>
      </c>
      <c r="H5" s="16">
        <f t="shared" ref="H5:H68" si="1">B5*G5</f>
        <v>40800</v>
      </c>
    </row>
    <row r="6" spans="1:8">
      <c r="A6" s="28" t="s">
        <v>91</v>
      </c>
      <c r="B6" s="16">
        <v>598</v>
      </c>
      <c r="C6" s="17">
        <v>43806</v>
      </c>
      <c r="D6" s="17">
        <v>43787</v>
      </c>
      <c r="E6" s="17"/>
      <c r="F6" s="17"/>
      <c r="G6" s="1">
        <f t="shared" si="0"/>
        <v>-19</v>
      </c>
      <c r="H6" s="16">
        <f t="shared" si="1"/>
        <v>-11362</v>
      </c>
    </row>
    <row r="7" spans="1:8">
      <c r="A7" s="28" t="s">
        <v>92</v>
      </c>
      <c r="B7" s="16">
        <v>760</v>
      </c>
      <c r="C7" s="17">
        <v>43786</v>
      </c>
      <c r="D7" s="17">
        <v>43787</v>
      </c>
      <c r="E7" s="17"/>
      <c r="F7" s="17"/>
      <c r="G7" s="1">
        <f t="shared" si="0"/>
        <v>1</v>
      </c>
      <c r="H7" s="16">
        <f t="shared" si="1"/>
        <v>760</v>
      </c>
    </row>
    <row r="8" spans="1:8">
      <c r="A8" s="28" t="s">
        <v>93</v>
      </c>
      <c r="B8" s="16">
        <v>259</v>
      </c>
      <c r="C8" s="17">
        <v>43805</v>
      </c>
      <c r="D8" s="17">
        <v>43787</v>
      </c>
      <c r="E8" s="17"/>
      <c r="F8" s="17"/>
      <c r="G8" s="1">
        <f t="shared" si="0"/>
        <v>-18</v>
      </c>
      <c r="H8" s="16">
        <f t="shared" si="1"/>
        <v>-4662</v>
      </c>
    </row>
    <row r="9" spans="1:8">
      <c r="A9" s="28" t="s">
        <v>94</v>
      </c>
      <c r="B9" s="16">
        <v>280</v>
      </c>
      <c r="C9" s="17">
        <v>43811</v>
      </c>
      <c r="D9" s="17">
        <v>43787</v>
      </c>
      <c r="E9" s="17"/>
      <c r="F9" s="17"/>
      <c r="G9" s="1">
        <f t="shared" si="0"/>
        <v>-24</v>
      </c>
      <c r="H9" s="16">
        <f t="shared" si="1"/>
        <v>-6720</v>
      </c>
    </row>
    <row r="10" spans="1:8">
      <c r="A10" s="28" t="s">
        <v>95</v>
      </c>
      <c r="B10" s="16">
        <v>43.11</v>
      </c>
      <c r="C10" s="17">
        <v>43811</v>
      </c>
      <c r="D10" s="17">
        <v>43787</v>
      </c>
      <c r="E10" s="17"/>
      <c r="F10" s="17"/>
      <c r="G10" s="1">
        <f t="shared" si="0"/>
        <v>-24</v>
      </c>
      <c r="H10" s="16">
        <f t="shared" si="1"/>
        <v>-1034.6399999999999</v>
      </c>
    </row>
    <row r="11" spans="1:8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>
      <c r="A69" s="28"/>
      <c r="B69" s="16"/>
      <c r="C69" s="17"/>
      <c r="D69" s="17"/>
      <c r="E69" s="17"/>
      <c r="F69" s="17"/>
      <c r="G69" s="1">
        <f t="shared" ref="G69:G132" si="2">D69-C69-(F69-E69)</f>
        <v>0</v>
      </c>
      <c r="H69" s="16">
        <f t="shared" ref="H69:H132" si="3">B69*G69</f>
        <v>0</v>
      </c>
    </row>
    <row r="70" spans="1:8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>
      <c r="A133" s="28"/>
      <c r="B133" s="16"/>
      <c r="C133" s="17"/>
      <c r="D133" s="17"/>
      <c r="E133" s="17"/>
      <c r="F133" s="17"/>
      <c r="G133" s="1">
        <f t="shared" ref="G133:G196" si="4">D133-C133-(F133-E133)</f>
        <v>0</v>
      </c>
      <c r="H133" s="16">
        <f t="shared" ref="H133:H196" si="5">B133*G133</f>
        <v>0</v>
      </c>
    </row>
    <row r="134" spans="1:8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>
      <c r="A197" s="28"/>
      <c r="B197" s="16"/>
      <c r="C197" s="17"/>
      <c r="D197" s="17"/>
      <c r="E197" s="17"/>
      <c r="F197" s="17"/>
      <c r="G197" s="1">
        <f t="shared" ref="G197:G203" si="6">D197-C197-(F197-E197)</f>
        <v>0</v>
      </c>
      <c r="H197" s="16">
        <f t="shared" ref="H197:H203" si="7">B197*G197</f>
        <v>0</v>
      </c>
    </row>
    <row r="198" spans="1:8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2020-01-10T07:18:00Z</dcterms:modified>
</cp:coreProperties>
</file>