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 defaultThemeVersion="124226"/>
  <xr:revisionPtr revIDLastSave="0" documentId="8_{4A055A2E-A25F-430B-8696-8F6BF1081336}" xr6:coauthVersionLast="36" xr6:coauthVersionMax="36" xr10:uidLastSave="{00000000-0000-0000-0000-000000000000}"/>
  <bookViews>
    <workbookView xWindow="-120" yWindow="-120" windowWidth="29040" windowHeight="15840" activeTab="4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H1" i="2" l="1"/>
  <c r="C15" i="1"/>
  <c r="C14" i="1"/>
  <c r="H1" i="4"/>
  <c r="G1" i="4" s="1"/>
  <c r="D15" i="1" s="1"/>
  <c r="C16" i="1"/>
  <c r="H1" i="5"/>
  <c r="G1" i="5" s="1"/>
  <c r="D16" i="1" s="1"/>
  <c r="H1" i="3"/>
  <c r="G1" i="3" s="1"/>
  <c r="D14" i="1" s="1"/>
  <c r="C9" i="1"/>
  <c r="A9" i="1"/>
  <c r="E9" i="1" l="1"/>
  <c r="G1" i="2"/>
  <c r="D13" i="1" s="1"/>
</calcChain>
</file>

<file path=xl/sharedStrings.xml><?xml version="1.0" encoding="utf-8"?>
<sst xmlns="http://schemas.openxmlformats.org/spreadsheetml/2006/main" count="162" uniqueCount="134">
  <si>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</si>
  <si>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</si>
  <si>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</si>
  <si>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</si>
  <si>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</si>
  <si>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</si>
  <si>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</si>
  <si>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</si>
  <si>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</si>
  <si>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</si>
  <si>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</si>
  <si>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</si>
  <si>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</si>
  <si>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</si>
  <si>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</si>
  <si>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</si>
  <si>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</si>
  <si>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</si>
  <si>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</si>
  <si>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</si>
  <si>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 CARDUCCI</t>
  </si>
  <si>
    <t>20025 LEGNANO (MI) VIA XX SETTEMBRE, 2 C.F. 84005530153 C.M. MIIC8EA008</t>
  </si>
  <si>
    <t>394 del 17/12/2021</t>
  </si>
  <si>
    <t>8B00846111 del 11/12/2021</t>
  </si>
  <si>
    <t>8B00841203 del 11/12/2021</t>
  </si>
  <si>
    <t>8B00841237 del 11/12/2021</t>
  </si>
  <si>
    <t>8B00841165 del 11/12/2021</t>
  </si>
  <si>
    <t>2021.FD651.FTPA del 16/12/2021</t>
  </si>
  <si>
    <t>2021.FD654.FTPA del 16/12/2021</t>
  </si>
  <si>
    <t>2021.FD652.FTPA del 16/12/2021</t>
  </si>
  <si>
    <t>2021.FD653.FTPA del 16/12/2021</t>
  </si>
  <si>
    <t>444/CV del 23/12/2021</t>
  </si>
  <si>
    <t>1/L-PA del 10/01/2022</t>
  </si>
  <si>
    <t>220200/E del 17/01/2022</t>
  </si>
  <si>
    <t>E-57 del 27/01/2022</t>
  </si>
  <si>
    <t>2 del 31/01/2022</t>
  </si>
  <si>
    <t>FVL27 del 31/01/2022</t>
  </si>
  <si>
    <t>8B00093470 del 10/02/2022</t>
  </si>
  <si>
    <t>8B00096084 del 10/02/2022</t>
  </si>
  <si>
    <t>8B00096280 del 10/02/2022</t>
  </si>
  <si>
    <t>8B00096404 del 10/02/2022</t>
  </si>
  <si>
    <t>222 del 14/02/2022</t>
  </si>
  <si>
    <t>756/A/2022 del 14/02/2022</t>
  </si>
  <si>
    <t>3/L-PA del 14/02/2022</t>
  </si>
  <si>
    <t>56 del 17/02/2022</t>
  </si>
  <si>
    <t>58 del 17/02/2022</t>
  </si>
  <si>
    <t>E-135 del 14/02/2022</t>
  </si>
  <si>
    <t>FPA 1/22 del 23/02/2022</t>
  </si>
  <si>
    <t>57 del 17/02/2022</t>
  </si>
  <si>
    <t>122/02 del 28/02/2022</t>
  </si>
  <si>
    <t>FVL72 del 28/02/2022</t>
  </si>
  <si>
    <t>FVL75 del 28/02/2022</t>
  </si>
  <si>
    <t>70 del 28/02/2022</t>
  </si>
  <si>
    <t>98 del 21/03/2022</t>
  </si>
  <si>
    <t>213 del 21/03/2022</t>
  </si>
  <si>
    <t>7500000004 del 18/03/2022</t>
  </si>
  <si>
    <t>5/L-PA del 04/03/2022</t>
  </si>
  <si>
    <t>6/L-PA del 14/03/2022</t>
  </si>
  <si>
    <t>220710/E del 28/02/2022</t>
  </si>
  <si>
    <t>V3-7511 del 07/03/2022</t>
  </si>
  <si>
    <t>632 del 29/03/2022</t>
  </si>
  <si>
    <t>406 del 03/03/2022</t>
  </si>
  <si>
    <t>FPA 7/22 del 18/02/2022</t>
  </si>
  <si>
    <t>EFAT/2022/0720 del 22/03/2022</t>
  </si>
  <si>
    <t>2840/FVIAC del 23/03/2022</t>
  </si>
  <si>
    <t>FVL111 del 31/03/2022</t>
  </si>
  <si>
    <t>220/02 del 31/03/2022</t>
  </si>
  <si>
    <t>10/126 del 31/03/2022</t>
  </si>
  <si>
    <t>3461/FVIAC del 06/04/2022</t>
  </si>
  <si>
    <t>220 del 08/04/2022</t>
  </si>
  <si>
    <t>8B00249132 del 11/04/2022</t>
  </si>
  <si>
    <t>8B00250366 del 11/04/2022</t>
  </si>
  <si>
    <t>8B00249040 del 11/04/2022</t>
  </si>
  <si>
    <t>8B00248856 del 11/04/2022</t>
  </si>
  <si>
    <t>126 del 13/04/2022</t>
  </si>
  <si>
    <t>2341/A/2022 del 19/04/2022</t>
  </si>
  <si>
    <t>FVL150 del 27/04/2022</t>
  </si>
  <si>
    <t>1022098788 del 12/04/2022</t>
  </si>
  <si>
    <t>00018PK del 12/04/2022</t>
  </si>
  <si>
    <t>5/A del 03/05/2022</t>
  </si>
  <si>
    <t>255/2022 del 30/04/2022</t>
  </si>
  <si>
    <t>373/2022 del 31/05/2022</t>
  </si>
  <si>
    <t>374/2022 del 31/05/2022</t>
  </si>
  <si>
    <t>256/2022 del 30/04/2022</t>
  </si>
  <si>
    <t>2 del 23/05/2022</t>
  </si>
  <si>
    <t>372/2022 del 31/05/2022</t>
  </si>
  <si>
    <t>1/PA del 23/05/2022</t>
  </si>
  <si>
    <t>A06 del 24/05/2022</t>
  </si>
  <si>
    <t>8B00430309 del 09/06/2022</t>
  </si>
  <si>
    <t>8B00430336 del 09/06/2022</t>
  </si>
  <si>
    <t>8B00430545 del 09/06/2022</t>
  </si>
  <si>
    <t>8B00431487 del 09/06/2022</t>
  </si>
  <si>
    <t>95/2022 del 31/05/2022</t>
  </si>
  <si>
    <t>EFAT/2022/1320 del 22/06/2022</t>
  </si>
  <si>
    <t>0/1546 del 22/06/2022</t>
  </si>
  <si>
    <t>233 del 28/06/2022</t>
  </si>
  <si>
    <t>1022184468 del 05/07/2022</t>
  </si>
  <si>
    <t>381 del 29/06/2022</t>
  </si>
  <si>
    <t>191 del 06/07/2022</t>
  </si>
  <si>
    <t>8 / PA del 24/02/2022</t>
  </si>
  <si>
    <t>FVL267 del 13/07/2022</t>
  </si>
  <si>
    <t>1022205078 del 27/07/2022</t>
  </si>
  <si>
    <t>FVL286 del 29/07/2022</t>
  </si>
  <si>
    <t>FATTPA 1_22 del 02/08/2022</t>
  </si>
  <si>
    <t>9015/FVIAC del 05/08/2022</t>
  </si>
  <si>
    <t>8B00692893 del 11/08/2022</t>
  </si>
  <si>
    <t>8B00690876 del 11/08/2022</t>
  </si>
  <si>
    <t>8B00695939 del 11/08/2022</t>
  </si>
  <si>
    <t>8B00690787 del 11/08/2022</t>
  </si>
  <si>
    <t>E-663 del 29/08/2022</t>
  </si>
  <si>
    <t>E-661 del 29/08/2022</t>
  </si>
  <si>
    <t>E-662 del 29/08/2022</t>
  </si>
  <si>
    <t>E-664 del 29/08/2022</t>
  </si>
  <si>
    <t>8B00902058 del 11/10/2022</t>
  </si>
  <si>
    <t>8B00900617 del 11/10/2022</t>
  </si>
  <si>
    <t>8B00897869 del 11/10/2022</t>
  </si>
  <si>
    <t>8B00897630 del 11/10/2022</t>
  </si>
  <si>
    <t>1544 del 18/10/2022</t>
  </si>
  <si>
    <t>1543 del 18/10/2022</t>
  </si>
  <si>
    <t>1542 del 18/10/2022</t>
  </si>
  <si>
    <t>221416/E del 19/10/2022</t>
  </si>
  <si>
    <t>004938 del 31/10/2022</t>
  </si>
  <si>
    <t>A08 del 27/10/2022</t>
  </si>
  <si>
    <t>V3-32913 del 24/11/2022</t>
  </si>
  <si>
    <t>FVL394 del 30/11/2022</t>
  </si>
  <si>
    <t>7021/FVIDF del 05/12/2022</t>
  </si>
  <si>
    <t>8B01148629 del 12/12/2022</t>
  </si>
  <si>
    <t>164_CA del 27/10/2022</t>
  </si>
  <si>
    <t>8B01153066 del 12/12/2022</t>
  </si>
  <si>
    <t>8B01151649 del 12/12/2022</t>
  </si>
  <si>
    <t>8B01148960 del 12/12/2022</t>
  </si>
  <si>
    <t>19</t>
  </si>
  <si>
    <t>10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</si>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</sst>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activeCell="E9" sqref="E9:F9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2022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112</v>
      </c>
      <c r="B9" s="35"/>
      <c r="C9" s="34">
        <f>SUM(C13:C16)</f>
        <v>75418.97</v>
      </c>
      <c r="D9" s="35"/>
      <c r="E9" s="40">
        <f>('Trimestre 1'!H1+'Trimestre 2'!H1+'Trimestre 3'!H1+'Trimestre 4'!H1)/C9</f>
        <v>-13.376180687697008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28</v>
      </c>
      <c r="C13" s="29">
        <f>'Trimestre 1'!B1</f>
        <v>27212.809999999998</v>
      </c>
      <c r="D13" s="29">
        <f>'Trimestre 1'!G1</f>
        <v>-13.883136287652766</v>
      </c>
      <c r="E13" s="29">
        <v>24399.83</v>
      </c>
      <c r="F13" s="33" t="s">
        <v>131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39</v>
      </c>
      <c r="C14" s="29">
        <f>'Trimestre 2'!B1</f>
        <v>20003.22</v>
      </c>
      <c r="D14" s="29">
        <f>'Trimestre 2'!G1</f>
        <v>-31.92349131789781</v>
      </c>
      <c r="E14" s="29">
        <v>16092.24</v>
      </c>
      <c r="F14" s="33" t="s">
        <v>132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22</v>
      </c>
      <c r="C15" s="29">
        <f>'Trimestre 3'!B1</f>
        <v>14571.960000000001</v>
      </c>
      <c r="D15" s="29">
        <f>'Trimestre 3'!G1</f>
        <v>-14.275015852363031</v>
      </c>
      <c r="E15" s="29">
        <v>14133.01</v>
      </c>
      <c r="F15" s="33" t="s">
        <v>133</v>
      </c>
    </row>
    <row r="16" spans="1:11" ht="21.75" customHeight="1" x14ac:dyDescent="0.25">
      <c r="A16" s="28" t="s">
        <v>16</v>
      </c>
      <c r="B16" s="17">
        <f>'Trimestre 4'!C1</f>
        <v>23</v>
      </c>
      <c r="C16" s="29">
        <f>'Trimestre 4'!B1</f>
        <v>13630.980000000001</v>
      </c>
      <c r="D16" s="29">
        <f>'Trimestre 4'!G1</f>
        <v>15.814634017510111</v>
      </c>
      <c r="E16" s="29">
        <v>15021.02</v>
      </c>
      <c r="F16" s="33" t="s">
        <v>132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27212.809999999998</v>
      </c>
      <c r="C1">
        <f>COUNTA(A4:A353)</f>
        <v>28</v>
      </c>
      <c r="G1" s="16">
        <f>IF(B1&lt;&gt;0,H1/B1,0)</f>
        <v>-13.883136287652766</v>
      </c>
      <c r="H1" s="15">
        <f>SUM(H4:H353)</f>
        <v>-377799.15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2400</v>
      </c>
      <c r="C4" s="13">
        <v>44583</v>
      </c>
      <c r="D4" s="13">
        <v>44582</v>
      </c>
      <c r="E4" s="13"/>
      <c r="F4" s="13"/>
      <c r="G4" s="1">
        <f>D4-C4-(F4-E4)</f>
        <v>-1</v>
      </c>
      <c r="H4" s="12">
        <f>B4*G4</f>
        <v>-2400</v>
      </c>
    </row>
    <row r="5" spans="1:8" x14ac:dyDescent="0.25">
      <c r="A5" s="19" t="s">
        <v>23</v>
      </c>
      <c r="B5" s="12">
        <v>96</v>
      </c>
      <c r="C5" s="13">
        <v>44583</v>
      </c>
      <c r="D5" s="13">
        <v>44582</v>
      </c>
      <c r="E5" s="13"/>
      <c r="F5" s="13"/>
      <c r="G5" s="1">
        <f t="shared" ref="G5:G68" si="0">D5-C5-(F5-E5)</f>
        <v>-1</v>
      </c>
      <c r="H5" s="12">
        <f t="shared" ref="H5:H68" si="1">B5*G5</f>
        <v>-96</v>
      </c>
    </row>
    <row r="6" spans="1:8" x14ac:dyDescent="0.25">
      <c r="A6" s="19" t="s">
        <v>24</v>
      </c>
      <c r="B6" s="12">
        <v>76</v>
      </c>
      <c r="C6" s="13">
        <v>44583</v>
      </c>
      <c r="D6" s="13">
        <v>44582</v>
      </c>
      <c r="E6" s="13"/>
      <c r="F6" s="13"/>
      <c r="G6" s="1">
        <f t="shared" si="0"/>
        <v>-1</v>
      </c>
      <c r="H6" s="12">
        <f t="shared" si="1"/>
        <v>-76</v>
      </c>
    </row>
    <row r="7" spans="1:8" x14ac:dyDescent="0.25">
      <c r="A7" s="19" t="s">
        <v>25</v>
      </c>
      <c r="B7" s="12">
        <v>76</v>
      </c>
      <c r="C7" s="13">
        <v>44583</v>
      </c>
      <c r="D7" s="13">
        <v>44582</v>
      </c>
      <c r="E7" s="13"/>
      <c r="F7" s="13"/>
      <c r="G7" s="1">
        <f t="shared" si="0"/>
        <v>-1</v>
      </c>
      <c r="H7" s="12">
        <f t="shared" si="1"/>
        <v>-76</v>
      </c>
    </row>
    <row r="8" spans="1:8" x14ac:dyDescent="0.25">
      <c r="A8" s="19" t="s">
        <v>26</v>
      </c>
      <c r="B8" s="12">
        <v>76</v>
      </c>
      <c r="C8" s="13">
        <v>44583</v>
      </c>
      <c r="D8" s="13">
        <v>44582</v>
      </c>
      <c r="E8" s="13"/>
      <c r="F8" s="13"/>
      <c r="G8" s="1">
        <f t="shared" si="0"/>
        <v>-1</v>
      </c>
      <c r="H8" s="12">
        <f t="shared" si="1"/>
        <v>-76</v>
      </c>
    </row>
    <row r="9" spans="1:8" x14ac:dyDescent="0.25">
      <c r="A9" s="19" t="s">
        <v>27</v>
      </c>
      <c r="B9" s="12">
        <v>567.97</v>
      </c>
      <c r="C9" s="13">
        <v>44583</v>
      </c>
      <c r="D9" s="13">
        <v>44582</v>
      </c>
      <c r="E9" s="13"/>
      <c r="F9" s="13"/>
      <c r="G9" s="1">
        <f t="shared" si="0"/>
        <v>-1</v>
      </c>
      <c r="H9" s="12">
        <f t="shared" si="1"/>
        <v>-567.97</v>
      </c>
    </row>
    <row r="10" spans="1:8" x14ac:dyDescent="0.25">
      <c r="A10" s="19" t="s">
        <v>28</v>
      </c>
      <c r="B10" s="12">
        <v>1368.66</v>
      </c>
      <c r="C10" s="13">
        <v>44583</v>
      </c>
      <c r="D10" s="13">
        <v>44582</v>
      </c>
      <c r="E10" s="13"/>
      <c r="F10" s="13"/>
      <c r="G10" s="1">
        <f t="shared" si="0"/>
        <v>-1</v>
      </c>
      <c r="H10" s="12">
        <f t="shared" si="1"/>
        <v>-1368.66</v>
      </c>
    </row>
    <row r="11" spans="1:8" x14ac:dyDescent="0.25">
      <c r="A11" s="19" t="s">
        <v>29</v>
      </c>
      <c r="B11" s="12">
        <v>1017.89</v>
      </c>
      <c r="C11" s="13">
        <v>44587</v>
      </c>
      <c r="D11" s="13">
        <v>44582</v>
      </c>
      <c r="E11" s="13"/>
      <c r="F11" s="13"/>
      <c r="G11" s="1">
        <f t="shared" si="0"/>
        <v>-5</v>
      </c>
      <c r="H11" s="12">
        <f t="shared" si="1"/>
        <v>-5089.45</v>
      </c>
    </row>
    <row r="12" spans="1:8" x14ac:dyDescent="0.25">
      <c r="A12" s="19" t="s">
        <v>30</v>
      </c>
      <c r="B12" s="12">
        <v>1837.93</v>
      </c>
      <c r="C12" s="13">
        <v>44583</v>
      </c>
      <c r="D12" s="13">
        <v>44582</v>
      </c>
      <c r="E12" s="13"/>
      <c r="F12" s="13"/>
      <c r="G12" s="1">
        <f t="shared" si="0"/>
        <v>-1</v>
      </c>
      <c r="H12" s="12">
        <f t="shared" si="1"/>
        <v>-1837.93</v>
      </c>
    </row>
    <row r="13" spans="1:8" x14ac:dyDescent="0.25">
      <c r="A13" s="19" t="s">
        <v>31</v>
      </c>
      <c r="B13" s="12">
        <v>55</v>
      </c>
      <c r="C13" s="13">
        <v>44586</v>
      </c>
      <c r="D13" s="13">
        <v>44582</v>
      </c>
      <c r="E13" s="13"/>
      <c r="F13" s="13"/>
      <c r="G13" s="1">
        <f t="shared" si="0"/>
        <v>-4</v>
      </c>
      <c r="H13" s="12">
        <f t="shared" si="1"/>
        <v>-220</v>
      </c>
    </row>
    <row r="14" spans="1:8" x14ac:dyDescent="0.25">
      <c r="A14" s="19" t="s">
        <v>32</v>
      </c>
      <c r="B14" s="12">
        <v>229.52</v>
      </c>
      <c r="C14" s="13">
        <v>44611</v>
      </c>
      <c r="D14" s="13">
        <v>44609</v>
      </c>
      <c r="E14" s="13"/>
      <c r="F14" s="13"/>
      <c r="G14" s="1">
        <f t="shared" si="0"/>
        <v>-2</v>
      </c>
      <c r="H14" s="12">
        <f t="shared" si="1"/>
        <v>-459.04</v>
      </c>
    </row>
    <row r="15" spans="1:8" x14ac:dyDescent="0.25">
      <c r="A15" s="19" t="s">
        <v>33</v>
      </c>
      <c r="B15" s="12">
        <v>2385</v>
      </c>
      <c r="C15" s="13">
        <v>44611</v>
      </c>
      <c r="D15" s="13">
        <v>44609</v>
      </c>
      <c r="E15" s="13"/>
      <c r="F15" s="13"/>
      <c r="G15" s="1">
        <f t="shared" si="0"/>
        <v>-2</v>
      </c>
      <c r="H15" s="12">
        <f t="shared" si="1"/>
        <v>-4770</v>
      </c>
    </row>
    <row r="16" spans="1:8" x14ac:dyDescent="0.25">
      <c r="A16" s="19" t="s">
        <v>34</v>
      </c>
      <c r="B16" s="12">
        <v>259.06</v>
      </c>
      <c r="C16" s="13">
        <v>44623</v>
      </c>
      <c r="D16" s="13">
        <v>44616</v>
      </c>
      <c r="E16" s="13"/>
      <c r="F16" s="13"/>
      <c r="G16" s="1">
        <f t="shared" si="0"/>
        <v>-7</v>
      </c>
      <c r="H16" s="12">
        <f t="shared" si="1"/>
        <v>-1813.42</v>
      </c>
    </row>
    <row r="17" spans="1:8" x14ac:dyDescent="0.25">
      <c r="A17" s="19" t="s">
        <v>35</v>
      </c>
      <c r="B17" s="12">
        <v>1500</v>
      </c>
      <c r="C17" s="13">
        <v>44625</v>
      </c>
      <c r="D17" s="13">
        <v>44616</v>
      </c>
      <c r="E17" s="13"/>
      <c r="F17" s="13"/>
      <c r="G17" s="1">
        <f t="shared" si="0"/>
        <v>-9</v>
      </c>
      <c r="H17" s="12">
        <f t="shared" si="1"/>
        <v>-13500</v>
      </c>
    </row>
    <row r="18" spans="1:8" x14ac:dyDescent="0.25">
      <c r="A18" s="19" t="s">
        <v>36</v>
      </c>
      <c r="B18" s="12">
        <v>300</v>
      </c>
      <c r="C18" s="13">
        <v>44625</v>
      </c>
      <c r="D18" s="13">
        <v>44616</v>
      </c>
      <c r="E18" s="13"/>
      <c r="F18" s="13"/>
      <c r="G18" s="1">
        <f t="shared" si="0"/>
        <v>-9</v>
      </c>
      <c r="H18" s="12">
        <f t="shared" si="1"/>
        <v>-2700</v>
      </c>
    </row>
    <row r="19" spans="1:8" x14ac:dyDescent="0.25">
      <c r="A19" s="19" t="s">
        <v>37</v>
      </c>
      <c r="B19" s="12">
        <v>76</v>
      </c>
      <c r="C19" s="13">
        <v>44645</v>
      </c>
      <c r="D19" s="13">
        <v>44616</v>
      </c>
      <c r="E19" s="13"/>
      <c r="F19" s="13"/>
      <c r="G19" s="1">
        <f t="shared" si="0"/>
        <v>-29</v>
      </c>
      <c r="H19" s="12">
        <f t="shared" si="1"/>
        <v>-2204</v>
      </c>
    </row>
    <row r="20" spans="1:8" x14ac:dyDescent="0.25">
      <c r="A20" s="19" t="s">
        <v>38</v>
      </c>
      <c r="B20" s="12">
        <v>96</v>
      </c>
      <c r="C20" s="13">
        <v>44645</v>
      </c>
      <c r="D20" s="13">
        <v>44616</v>
      </c>
      <c r="E20" s="13"/>
      <c r="F20" s="13"/>
      <c r="G20" s="1">
        <f t="shared" si="0"/>
        <v>-29</v>
      </c>
      <c r="H20" s="12">
        <f t="shared" si="1"/>
        <v>-2784</v>
      </c>
    </row>
    <row r="21" spans="1:8" x14ac:dyDescent="0.25">
      <c r="A21" s="19" t="s">
        <v>39</v>
      </c>
      <c r="B21" s="12">
        <v>76</v>
      </c>
      <c r="C21" s="13">
        <v>44645</v>
      </c>
      <c r="D21" s="13">
        <v>44616</v>
      </c>
      <c r="E21" s="13"/>
      <c r="F21" s="13"/>
      <c r="G21" s="1">
        <f t="shared" si="0"/>
        <v>-29</v>
      </c>
      <c r="H21" s="12">
        <f t="shared" si="1"/>
        <v>-2204</v>
      </c>
    </row>
    <row r="22" spans="1:8" x14ac:dyDescent="0.25">
      <c r="A22" s="19" t="s">
        <v>40</v>
      </c>
      <c r="B22" s="12">
        <v>76</v>
      </c>
      <c r="C22" s="13">
        <v>44645</v>
      </c>
      <c r="D22" s="13">
        <v>44616</v>
      </c>
      <c r="E22" s="13"/>
      <c r="F22" s="13"/>
      <c r="G22" s="1">
        <f t="shared" si="0"/>
        <v>-29</v>
      </c>
      <c r="H22" s="12">
        <f t="shared" si="1"/>
        <v>-2204</v>
      </c>
    </row>
    <row r="23" spans="1:8" x14ac:dyDescent="0.25">
      <c r="A23" s="19" t="s">
        <v>41</v>
      </c>
      <c r="B23" s="12">
        <v>408</v>
      </c>
      <c r="C23" s="13">
        <v>44645</v>
      </c>
      <c r="D23" s="13">
        <v>44616</v>
      </c>
      <c r="E23" s="13"/>
      <c r="F23" s="13"/>
      <c r="G23" s="1">
        <f t="shared" si="0"/>
        <v>-29</v>
      </c>
      <c r="H23" s="12">
        <f t="shared" si="1"/>
        <v>-11832</v>
      </c>
    </row>
    <row r="24" spans="1:8" x14ac:dyDescent="0.25">
      <c r="A24" s="19" t="s">
        <v>42</v>
      </c>
      <c r="B24" s="12">
        <v>288.88</v>
      </c>
      <c r="C24" s="13">
        <v>44645</v>
      </c>
      <c r="D24" s="13">
        <v>44616</v>
      </c>
      <c r="E24" s="13"/>
      <c r="F24" s="13"/>
      <c r="G24" s="1">
        <f t="shared" si="0"/>
        <v>-29</v>
      </c>
      <c r="H24" s="12">
        <f t="shared" si="1"/>
        <v>-8377.52</v>
      </c>
    </row>
    <row r="25" spans="1:8" x14ac:dyDescent="0.25">
      <c r="A25" s="19" t="s">
        <v>43</v>
      </c>
      <c r="B25" s="12">
        <v>39.340000000000003</v>
      </c>
      <c r="C25" s="13">
        <v>44645</v>
      </c>
      <c r="D25" s="13">
        <v>44616</v>
      </c>
      <c r="E25" s="13"/>
      <c r="F25" s="13"/>
      <c r="G25" s="1">
        <f t="shared" si="0"/>
        <v>-29</v>
      </c>
      <c r="H25" s="12">
        <f t="shared" si="1"/>
        <v>-1140.8600000000001</v>
      </c>
    </row>
    <row r="26" spans="1:8" x14ac:dyDescent="0.25">
      <c r="A26" s="19" t="s">
        <v>44</v>
      </c>
      <c r="B26" s="12">
        <v>2170.06</v>
      </c>
      <c r="C26" s="13">
        <v>44645</v>
      </c>
      <c r="D26" s="13">
        <v>44616</v>
      </c>
      <c r="E26" s="13"/>
      <c r="F26" s="13"/>
      <c r="G26" s="1">
        <f t="shared" si="0"/>
        <v>-29</v>
      </c>
      <c r="H26" s="12">
        <f t="shared" si="1"/>
        <v>-62931.74</v>
      </c>
    </row>
    <row r="27" spans="1:8" x14ac:dyDescent="0.25">
      <c r="A27" s="19" t="s">
        <v>45</v>
      </c>
      <c r="B27" s="12">
        <v>850</v>
      </c>
      <c r="C27" s="13">
        <v>44645</v>
      </c>
      <c r="D27" s="13">
        <v>44616</v>
      </c>
      <c r="E27" s="13"/>
      <c r="F27" s="13"/>
      <c r="G27" s="1">
        <f t="shared" si="0"/>
        <v>-29</v>
      </c>
      <c r="H27" s="12">
        <f t="shared" si="1"/>
        <v>-24650</v>
      </c>
    </row>
    <row r="28" spans="1:8" x14ac:dyDescent="0.25">
      <c r="A28" s="19" t="s">
        <v>46</v>
      </c>
      <c r="B28" s="12">
        <v>97.68</v>
      </c>
      <c r="C28" s="13">
        <v>44645</v>
      </c>
      <c r="D28" s="13">
        <v>44616</v>
      </c>
      <c r="E28" s="13"/>
      <c r="F28" s="13"/>
      <c r="G28" s="1">
        <f t="shared" si="0"/>
        <v>-29</v>
      </c>
      <c r="H28" s="12">
        <f t="shared" si="1"/>
        <v>-2832.7200000000003</v>
      </c>
    </row>
    <row r="29" spans="1:8" x14ac:dyDescent="0.25">
      <c r="A29" s="19" t="s">
        <v>47</v>
      </c>
      <c r="B29" s="12">
        <v>136.9</v>
      </c>
      <c r="C29" s="13">
        <v>44646</v>
      </c>
      <c r="D29" s="13">
        <v>44616</v>
      </c>
      <c r="E29" s="13"/>
      <c r="F29" s="13"/>
      <c r="G29" s="1">
        <f t="shared" si="0"/>
        <v>-30</v>
      </c>
      <c r="H29" s="12">
        <f t="shared" si="1"/>
        <v>-4107</v>
      </c>
    </row>
    <row r="30" spans="1:8" x14ac:dyDescent="0.25">
      <c r="A30" s="19" t="s">
        <v>48</v>
      </c>
      <c r="B30" s="12">
        <v>10325</v>
      </c>
      <c r="C30" s="13">
        <v>44645</v>
      </c>
      <c r="D30" s="13">
        <v>44624</v>
      </c>
      <c r="E30" s="13"/>
      <c r="F30" s="13"/>
      <c r="G30" s="1">
        <f t="shared" si="0"/>
        <v>-21</v>
      </c>
      <c r="H30" s="12">
        <f t="shared" si="1"/>
        <v>-216825</v>
      </c>
    </row>
    <row r="31" spans="1:8" x14ac:dyDescent="0.25">
      <c r="A31" s="19" t="s">
        <v>49</v>
      </c>
      <c r="B31" s="12">
        <v>327.92</v>
      </c>
      <c r="C31" s="13">
        <v>44653</v>
      </c>
      <c r="D31" s="13">
        <v>44651</v>
      </c>
      <c r="E31" s="13"/>
      <c r="F31" s="13"/>
      <c r="G31" s="1">
        <f t="shared" si="0"/>
        <v>-2</v>
      </c>
      <c r="H31" s="12">
        <f t="shared" si="1"/>
        <v>-655.84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20003.22</v>
      </c>
      <c r="C1">
        <f>COUNTA(A4:A353)</f>
        <v>39</v>
      </c>
      <c r="G1" s="16">
        <f>IF(B1&lt;&gt;0,H1/B1,0)</f>
        <v>-31.92349131789781</v>
      </c>
      <c r="H1" s="15">
        <f>SUM(H4:H353)</f>
        <v>-638572.61999999988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49</v>
      </c>
      <c r="B4" s="12">
        <v>16.68</v>
      </c>
      <c r="C4" s="13">
        <v>44653</v>
      </c>
      <c r="D4" s="13">
        <v>44652</v>
      </c>
      <c r="E4" s="13"/>
      <c r="F4" s="13"/>
      <c r="G4" s="1">
        <f>D4-C4-(F4-E4)</f>
        <v>-1</v>
      </c>
      <c r="H4" s="12">
        <f>B4*G4</f>
        <v>-16.68</v>
      </c>
    </row>
    <row r="5" spans="1:8" x14ac:dyDescent="0.25">
      <c r="A5" s="19" t="s">
        <v>50</v>
      </c>
      <c r="B5" s="12">
        <v>1773</v>
      </c>
      <c r="C5" s="13">
        <v>44652</v>
      </c>
      <c r="D5" s="13">
        <v>44665</v>
      </c>
      <c r="E5" s="13"/>
      <c r="F5" s="13"/>
      <c r="G5" s="1">
        <f t="shared" ref="G5:G68" si="0">D5-C5-(F5-E5)</f>
        <v>13</v>
      </c>
      <c r="H5" s="12">
        <f t="shared" ref="H5:H68" si="1">B5*G5</f>
        <v>23049</v>
      </c>
    </row>
    <row r="6" spans="1:8" x14ac:dyDescent="0.25">
      <c r="A6" s="19" t="s">
        <v>51</v>
      </c>
      <c r="B6" s="12">
        <v>1308.2</v>
      </c>
      <c r="C6" s="13">
        <v>44653</v>
      </c>
      <c r="D6" s="13">
        <v>44665</v>
      </c>
      <c r="E6" s="13"/>
      <c r="F6" s="13"/>
      <c r="G6" s="1">
        <f t="shared" si="0"/>
        <v>12</v>
      </c>
      <c r="H6" s="12">
        <f t="shared" si="1"/>
        <v>15698.400000000001</v>
      </c>
    </row>
    <row r="7" spans="1:8" x14ac:dyDescent="0.25">
      <c r="A7" s="19" t="s">
        <v>52</v>
      </c>
      <c r="B7" s="12">
        <v>600</v>
      </c>
      <c r="C7" s="13">
        <v>44653</v>
      </c>
      <c r="D7" s="13">
        <v>44665</v>
      </c>
      <c r="E7" s="13"/>
      <c r="F7" s="13"/>
      <c r="G7" s="1">
        <f t="shared" si="0"/>
        <v>12</v>
      </c>
      <c r="H7" s="12">
        <f t="shared" si="1"/>
        <v>7200</v>
      </c>
    </row>
    <row r="8" spans="1:8" x14ac:dyDescent="0.25">
      <c r="A8" s="19" t="s">
        <v>53</v>
      </c>
      <c r="B8" s="12">
        <v>700</v>
      </c>
      <c r="C8" s="13">
        <v>44685</v>
      </c>
      <c r="D8" s="13">
        <v>44665</v>
      </c>
      <c r="E8" s="13"/>
      <c r="F8" s="13"/>
      <c r="G8" s="1">
        <f t="shared" si="0"/>
        <v>-20</v>
      </c>
      <c r="H8" s="12">
        <f t="shared" si="1"/>
        <v>-14000</v>
      </c>
    </row>
    <row r="9" spans="1:8" x14ac:dyDescent="0.25">
      <c r="A9" s="19" t="s">
        <v>54</v>
      </c>
      <c r="B9" s="12">
        <v>811.85</v>
      </c>
      <c r="C9" s="13">
        <v>44672</v>
      </c>
      <c r="D9" s="13">
        <v>44665</v>
      </c>
      <c r="E9" s="13"/>
      <c r="F9" s="13"/>
      <c r="G9" s="1">
        <f t="shared" si="0"/>
        <v>-7</v>
      </c>
      <c r="H9" s="12">
        <f t="shared" si="1"/>
        <v>-5682.95</v>
      </c>
    </row>
    <row r="10" spans="1:8" x14ac:dyDescent="0.25">
      <c r="A10" s="19" t="s">
        <v>55</v>
      </c>
      <c r="B10" s="12">
        <v>139.76</v>
      </c>
      <c r="C10" s="13">
        <v>44669</v>
      </c>
      <c r="D10" s="13">
        <v>44665</v>
      </c>
      <c r="E10" s="13"/>
      <c r="F10" s="13"/>
      <c r="G10" s="1">
        <f t="shared" si="0"/>
        <v>-4</v>
      </c>
      <c r="H10" s="12">
        <f t="shared" si="1"/>
        <v>-559.04</v>
      </c>
    </row>
    <row r="11" spans="1:8" x14ac:dyDescent="0.25">
      <c r="A11" s="19" t="s">
        <v>56</v>
      </c>
      <c r="B11" s="12">
        <v>171.21</v>
      </c>
      <c r="C11" s="13">
        <v>44659</v>
      </c>
      <c r="D11" s="13">
        <v>44665</v>
      </c>
      <c r="E11" s="13"/>
      <c r="F11" s="13"/>
      <c r="G11" s="1">
        <f t="shared" si="0"/>
        <v>6</v>
      </c>
      <c r="H11" s="12">
        <f t="shared" si="1"/>
        <v>1027.26</v>
      </c>
    </row>
    <row r="12" spans="1:8" x14ac:dyDescent="0.25">
      <c r="A12" s="19" t="s">
        <v>57</v>
      </c>
      <c r="B12" s="12">
        <v>89.02</v>
      </c>
      <c r="C12" s="13">
        <v>44668</v>
      </c>
      <c r="D12" s="13">
        <v>44665</v>
      </c>
      <c r="E12" s="13"/>
      <c r="F12" s="13"/>
      <c r="G12" s="1">
        <f t="shared" si="0"/>
        <v>-3</v>
      </c>
      <c r="H12" s="12">
        <f t="shared" si="1"/>
        <v>-267.06</v>
      </c>
    </row>
    <row r="13" spans="1:8" x14ac:dyDescent="0.25">
      <c r="A13" s="19" t="s">
        <v>58</v>
      </c>
      <c r="B13" s="12">
        <v>200</v>
      </c>
      <c r="C13" s="13">
        <v>44653</v>
      </c>
      <c r="D13" s="13">
        <v>44665</v>
      </c>
      <c r="E13" s="13"/>
      <c r="F13" s="13"/>
      <c r="G13" s="1">
        <f t="shared" si="0"/>
        <v>12</v>
      </c>
      <c r="H13" s="12">
        <f t="shared" si="1"/>
        <v>2400</v>
      </c>
    </row>
    <row r="14" spans="1:8" x14ac:dyDescent="0.25">
      <c r="A14" s="19" t="s">
        <v>59</v>
      </c>
      <c r="B14" s="12">
        <v>265.66000000000003</v>
      </c>
      <c r="C14" s="13">
        <v>44659</v>
      </c>
      <c r="D14" s="13">
        <v>44665</v>
      </c>
      <c r="E14" s="13"/>
      <c r="F14" s="13"/>
      <c r="G14" s="1">
        <f t="shared" si="0"/>
        <v>6</v>
      </c>
      <c r="H14" s="12">
        <f t="shared" si="1"/>
        <v>1593.96</v>
      </c>
    </row>
    <row r="15" spans="1:8" x14ac:dyDescent="0.25">
      <c r="A15" s="19" t="s">
        <v>60</v>
      </c>
      <c r="B15" s="12">
        <v>75</v>
      </c>
      <c r="C15" s="13">
        <v>44685</v>
      </c>
      <c r="D15" s="13">
        <v>44665</v>
      </c>
      <c r="E15" s="13"/>
      <c r="F15" s="13"/>
      <c r="G15" s="1">
        <f t="shared" si="0"/>
        <v>-20</v>
      </c>
      <c r="H15" s="12">
        <f t="shared" si="1"/>
        <v>-1500</v>
      </c>
    </row>
    <row r="16" spans="1:8" x14ac:dyDescent="0.25">
      <c r="A16" s="19" t="s">
        <v>61</v>
      </c>
      <c r="B16" s="12">
        <v>1160</v>
      </c>
      <c r="C16" s="13">
        <v>44661</v>
      </c>
      <c r="D16" s="13">
        <v>44665</v>
      </c>
      <c r="E16" s="13"/>
      <c r="F16" s="13"/>
      <c r="G16" s="1">
        <f t="shared" si="0"/>
        <v>4</v>
      </c>
      <c r="H16" s="12">
        <f t="shared" si="1"/>
        <v>4640</v>
      </c>
    </row>
    <row r="17" spans="1:8" x14ac:dyDescent="0.25">
      <c r="A17" s="19" t="s">
        <v>62</v>
      </c>
      <c r="B17" s="12">
        <v>819</v>
      </c>
      <c r="C17" s="13">
        <v>44650</v>
      </c>
      <c r="D17" s="13">
        <v>44665</v>
      </c>
      <c r="E17" s="13"/>
      <c r="F17" s="13"/>
      <c r="G17" s="1">
        <f t="shared" si="0"/>
        <v>15</v>
      </c>
      <c r="H17" s="12">
        <f t="shared" si="1"/>
        <v>12285</v>
      </c>
    </row>
    <row r="18" spans="1:8" x14ac:dyDescent="0.25">
      <c r="A18" s="19" t="s">
        <v>63</v>
      </c>
      <c r="B18" s="12">
        <v>57.8</v>
      </c>
      <c r="C18" s="13">
        <v>44673</v>
      </c>
      <c r="D18" s="13">
        <v>44665</v>
      </c>
      <c r="E18" s="13"/>
      <c r="F18" s="13"/>
      <c r="G18" s="1">
        <f t="shared" si="0"/>
        <v>-8</v>
      </c>
      <c r="H18" s="12">
        <f t="shared" si="1"/>
        <v>-462.4</v>
      </c>
    </row>
    <row r="19" spans="1:8" x14ac:dyDescent="0.25">
      <c r="A19" s="19" t="s">
        <v>64</v>
      </c>
      <c r="B19" s="12">
        <v>170.63</v>
      </c>
      <c r="C19" s="13">
        <v>44703</v>
      </c>
      <c r="D19" s="13">
        <v>44680</v>
      </c>
      <c r="E19" s="13"/>
      <c r="F19" s="13"/>
      <c r="G19" s="1">
        <f t="shared" si="0"/>
        <v>-23</v>
      </c>
      <c r="H19" s="12">
        <f t="shared" si="1"/>
        <v>-3924.49</v>
      </c>
    </row>
    <row r="20" spans="1:8" x14ac:dyDescent="0.25">
      <c r="A20" s="19" t="s">
        <v>65</v>
      </c>
      <c r="B20" s="12">
        <v>55</v>
      </c>
      <c r="C20" s="13">
        <v>44703</v>
      </c>
      <c r="D20" s="13">
        <v>44680</v>
      </c>
      <c r="E20" s="13"/>
      <c r="F20" s="13"/>
      <c r="G20" s="1">
        <f t="shared" si="0"/>
        <v>-23</v>
      </c>
      <c r="H20" s="12">
        <f t="shared" si="1"/>
        <v>-1265</v>
      </c>
    </row>
    <row r="21" spans="1:8" x14ac:dyDescent="0.25">
      <c r="A21" s="19" t="s">
        <v>66</v>
      </c>
      <c r="B21" s="12">
        <v>116.11</v>
      </c>
      <c r="C21" s="13">
        <v>44703</v>
      </c>
      <c r="D21" s="13">
        <v>44680</v>
      </c>
      <c r="E21" s="13"/>
      <c r="F21" s="13"/>
      <c r="G21" s="1">
        <f t="shared" si="0"/>
        <v>-23</v>
      </c>
      <c r="H21" s="12">
        <f t="shared" si="1"/>
        <v>-2670.53</v>
      </c>
    </row>
    <row r="22" spans="1:8" x14ac:dyDescent="0.25">
      <c r="A22" s="19" t="s">
        <v>67</v>
      </c>
      <c r="B22" s="12">
        <v>460</v>
      </c>
      <c r="C22" s="13">
        <v>44687</v>
      </c>
      <c r="D22" s="13">
        <v>44680</v>
      </c>
      <c r="E22" s="13"/>
      <c r="F22" s="13"/>
      <c r="G22" s="1">
        <f t="shared" si="0"/>
        <v>-7</v>
      </c>
      <c r="H22" s="12">
        <f t="shared" si="1"/>
        <v>-3220</v>
      </c>
    </row>
    <row r="23" spans="1:8" x14ac:dyDescent="0.25">
      <c r="A23" s="19" t="s">
        <v>68</v>
      </c>
      <c r="B23" s="12">
        <v>73.650000000000006</v>
      </c>
      <c r="C23" s="13">
        <v>44703</v>
      </c>
      <c r="D23" s="13">
        <v>44680</v>
      </c>
      <c r="E23" s="13"/>
      <c r="F23" s="13"/>
      <c r="G23" s="1">
        <f t="shared" si="0"/>
        <v>-23</v>
      </c>
      <c r="H23" s="12">
        <f t="shared" si="1"/>
        <v>-1693.95</v>
      </c>
    </row>
    <row r="24" spans="1:8" x14ac:dyDescent="0.25">
      <c r="A24" s="19" t="s">
        <v>69</v>
      </c>
      <c r="B24" s="12">
        <v>331</v>
      </c>
      <c r="C24" s="13">
        <v>44703</v>
      </c>
      <c r="D24" s="13">
        <v>44680</v>
      </c>
      <c r="E24" s="13"/>
      <c r="F24" s="13"/>
      <c r="G24" s="1">
        <f t="shared" si="0"/>
        <v>-23</v>
      </c>
      <c r="H24" s="12">
        <f t="shared" si="1"/>
        <v>-7613</v>
      </c>
    </row>
    <row r="25" spans="1:8" x14ac:dyDescent="0.25">
      <c r="A25" s="19" t="s">
        <v>70</v>
      </c>
      <c r="B25" s="12">
        <v>82.08</v>
      </c>
      <c r="C25" s="13">
        <v>44707</v>
      </c>
      <c r="D25" s="13">
        <v>44680</v>
      </c>
      <c r="E25" s="13"/>
      <c r="F25" s="13"/>
      <c r="G25" s="1">
        <f t="shared" si="0"/>
        <v>-27</v>
      </c>
      <c r="H25" s="12">
        <f t="shared" si="1"/>
        <v>-2216.16</v>
      </c>
    </row>
    <row r="26" spans="1:8" x14ac:dyDescent="0.25">
      <c r="A26" s="19" t="s">
        <v>71</v>
      </c>
      <c r="B26" s="12">
        <v>82.08</v>
      </c>
      <c r="C26" s="13">
        <v>44703</v>
      </c>
      <c r="D26" s="13">
        <v>44680</v>
      </c>
      <c r="E26" s="13"/>
      <c r="F26" s="13"/>
      <c r="G26" s="1">
        <f t="shared" si="0"/>
        <v>-23</v>
      </c>
      <c r="H26" s="12">
        <f t="shared" si="1"/>
        <v>-1887.84</v>
      </c>
    </row>
    <row r="27" spans="1:8" x14ac:dyDescent="0.25">
      <c r="A27" s="19" t="s">
        <v>72</v>
      </c>
      <c r="B27" s="12">
        <v>103.68</v>
      </c>
      <c r="C27" s="13">
        <v>44707</v>
      </c>
      <c r="D27" s="13">
        <v>44680</v>
      </c>
      <c r="E27" s="13"/>
      <c r="F27" s="13"/>
      <c r="G27" s="1">
        <f t="shared" si="0"/>
        <v>-27</v>
      </c>
      <c r="H27" s="12">
        <f t="shared" si="1"/>
        <v>-2799.36</v>
      </c>
    </row>
    <row r="28" spans="1:8" x14ac:dyDescent="0.25">
      <c r="A28" s="19" t="s">
        <v>73</v>
      </c>
      <c r="B28" s="12">
        <v>82.08</v>
      </c>
      <c r="C28" s="13">
        <v>44707</v>
      </c>
      <c r="D28" s="13">
        <v>44680</v>
      </c>
      <c r="E28" s="13"/>
      <c r="F28" s="13"/>
      <c r="G28" s="1">
        <f t="shared" si="0"/>
        <v>-27</v>
      </c>
      <c r="H28" s="12">
        <f t="shared" si="1"/>
        <v>-2216.16</v>
      </c>
    </row>
    <row r="29" spans="1:8" x14ac:dyDescent="0.25">
      <c r="A29" s="19" t="s">
        <v>74</v>
      </c>
      <c r="B29" s="12">
        <v>55</v>
      </c>
      <c r="C29" s="13">
        <v>44707</v>
      </c>
      <c r="D29" s="13">
        <v>44680</v>
      </c>
      <c r="E29" s="13"/>
      <c r="F29" s="13"/>
      <c r="G29" s="1">
        <f t="shared" si="0"/>
        <v>-27</v>
      </c>
      <c r="H29" s="12">
        <f t="shared" si="1"/>
        <v>-1485</v>
      </c>
    </row>
    <row r="30" spans="1:8" x14ac:dyDescent="0.25">
      <c r="A30" s="19" t="s">
        <v>75</v>
      </c>
      <c r="B30" s="12">
        <v>126.3</v>
      </c>
      <c r="C30" s="13">
        <v>44707</v>
      </c>
      <c r="D30" s="13">
        <v>44680</v>
      </c>
      <c r="E30" s="13"/>
      <c r="F30" s="13"/>
      <c r="G30" s="1">
        <f t="shared" si="0"/>
        <v>-27</v>
      </c>
      <c r="H30" s="12">
        <f t="shared" si="1"/>
        <v>-3410.1</v>
      </c>
    </row>
    <row r="31" spans="1:8" x14ac:dyDescent="0.25">
      <c r="A31" s="19" t="s">
        <v>76</v>
      </c>
      <c r="B31" s="12">
        <v>1790</v>
      </c>
      <c r="C31" s="13">
        <v>44977</v>
      </c>
      <c r="D31" s="13">
        <v>44680</v>
      </c>
      <c r="E31" s="13"/>
      <c r="F31" s="13"/>
      <c r="G31" s="1">
        <f t="shared" si="0"/>
        <v>-297</v>
      </c>
      <c r="H31" s="12">
        <f t="shared" si="1"/>
        <v>-531630</v>
      </c>
    </row>
    <row r="32" spans="1:8" x14ac:dyDescent="0.25">
      <c r="A32" s="19" t="s">
        <v>77</v>
      </c>
      <c r="B32" s="12">
        <v>70.61</v>
      </c>
      <c r="C32" s="13">
        <v>44707</v>
      </c>
      <c r="D32" s="13">
        <v>44687</v>
      </c>
      <c r="E32" s="13"/>
      <c r="F32" s="13"/>
      <c r="G32" s="1">
        <f t="shared" si="0"/>
        <v>-20</v>
      </c>
      <c r="H32" s="12">
        <f t="shared" si="1"/>
        <v>-1412.2</v>
      </c>
    </row>
    <row r="33" spans="1:8" x14ac:dyDescent="0.25">
      <c r="A33" s="19" t="s">
        <v>78</v>
      </c>
      <c r="B33" s="12">
        <v>914.82</v>
      </c>
      <c r="C33" s="13">
        <v>44707</v>
      </c>
      <c r="D33" s="13">
        <v>44687</v>
      </c>
      <c r="E33" s="13"/>
      <c r="F33" s="13"/>
      <c r="G33" s="1">
        <f t="shared" si="0"/>
        <v>-20</v>
      </c>
      <c r="H33" s="12">
        <f t="shared" si="1"/>
        <v>-18296.400000000001</v>
      </c>
    </row>
    <row r="34" spans="1:8" x14ac:dyDescent="0.25">
      <c r="A34" s="19" t="s">
        <v>79</v>
      </c>
      <c r="B34" s="12">
        <v>940</v>
      </c>
      <c r="C34" s="13">
        <v>44716</v>
      </c>
      <c r="D34" s="13">
        <v>44726</v>
      </c>
      <c r="E34" s="13"/>
      <c r="F34" s="13"/>
      <c r="G34" s="1">
        <f t="shared" si="0"/>
        <v>10</v>
      </c>
      <c r="H34" s="12">
        <f t="shared" si="1"/>
        <v>9400</v>
      </c>
    </row>
    <row r="35" spans="1:8" x14ac:dyDescent="0.25">
      <c r="A35" s="19" t="s">
        <v>80</v>
      </c>
      <c r="B35" s="12">
        <v>1050</v>
      </c>
      <c r="C35" s="13">
        <v>44724</v>
      </c>
      <c r="D35" s="13">
        <v>44726</v>
      </c>
      <c r="E35" s="13"/>
      <c r="F35" s="13"/>
      <c r="G35" s="1">
        <f t="shared" si="0"/>
        <v>2</v>
      </c>
      <c r="H35" s="12">
        <f t="shared" si="1"/>
        <v>2100</v>
      </c>
    </row>
    <row r="36" spans="1:8" x14ac:dyDescent="0.25">
      <c r="A36" s="19" t="s">
        <v>81</v>
      </c>
      <c r="B36" s="12">
        <v>1250</v>
      </c>
      <c r="C36" s="13">
        <v>44756</v>
      </c>
      <c r="D36" s="13">
        <v>44726</v>
      </c>
      <c r="E36" s="13"/>
      <c r="F36" s="13"/>
      <c r="G36" s="1">
        <f t="shared" si="0"/>
        <v>-30</v>
      </c>
      <c r="H36" s="12">
        <f t="shared" si="1"/>
        <v>-37500</v>
      </c>
    </row>
    <row r="37" spans="1:8" x14ac:dyDescent="0.25">
      <c r="A37" s="19" t="s">
        <v>82</v>
      </c>
      <c r="B37" s="12">
        <v>350</v>
      </c>
      <c r="C37" s="13">
        <v>44756</v>
      </c>
      <c r="D37" s="13">
        <v>44726</v>
      </c>
      <c r="E37" s="13"/>
      <c r="F37" s="13"/>
      <c r="G37" s="1">
        <f t="shared" si="0"/>
        <v>-30</v>
      </c>
      <c r="H37" s="12">
        <f t="shared" si="1"/>
        <v>-10500</v>
      </c>
    </row>
    <row r="38" spans="1:8" x14ac:dyDescent="0.25">
      <c r="A38" s="19" t="s">
        <v>83</v>
      </c>
      <c r="B38" s="12">
        <v>500</v>
      </c>
      <c r="C38" s="13">
        <v>44724</v>
      </c>
      <c r="D38" s="13">
        <v>44729</v>
      </c>
      <c r="E38" s="13"/>
      <c r="F38" s="13"/>
      <c r="G38" s="1">
        <f t="shared" si="0"/>
        <v>5</v>
      </c>
      <c r="H38" s="12">
        <f t="shared" si="1"/>
        <v>2500</v>
      </c>
    </row>
    <row r="39" spans="1:8" x14ac:dyDescent="0.25">
      <c r="A39" s="19" t="s">
        <v>84</v>
      </c>
      <c r="B39" s="12">
        <v>1225.4100000000001</v>
      </c>
      <c r="C39" s="13">
        <v>44756</v>
      </c>
      <c r="D39" s="13">
        <v>44729</v>
      </c>
      <c r="E39" s="13"/>
      <c r="F39" s="13"/>
      <c r="G39" s="1">
        <f t="shared" si="0"/>
        <v>-27</v>
      </c>
      <c r="H39" s="12">
        <f t="shared" si="1"/>
        <v>-33086.07</v>
      </c>
    </row>
    <row r="40" spans="1:8" x14ac:dyDescent="0.25">
      <c r="A40" s="19" t="s">
        <v>85</v>
      </c>
      <c r="B40" s="12">
        <v>800</v>
      </c>
      <c r="C40" s="13">
        <v>44756</v>
      </c>
      <c r="D40" s="13">
        <v>44729</v>
      </c>
      <c r="E40" s="13"/>
      <c r="F40" s="13"/>
      <c r="G40" s="1">
        <f t="shared" si="0"/>
        <v>-27</v>
      </c>
      <c r="H40" s="12">
        <f t="shared" si="1"/>
        <v>-21600</v>
      </c>
    </row>
    <row r="41" spans="1:8" x14ac:dyDescent="0.25">
      <c r="A41" s="19" t="s">
        <v>86</v>
      </c>
      <c r="B41" s="12">
        <v>918</v>
      </c>
      <c r="C41" s="13">
        <v>44735</v>
      </c>
      <c r="D41" s="13">
        <v>44729</v>
      </c>
      <c r="E41" s="13"/>
      <c r="F41" s="13"/>
      <c r="G41" s="1">
        <f t="shared" si="0"/>
        <v>-6</v>
      </c>
      <c r="H41" s="12">
        <f t="shared" si="1"/>
        <v>-5508</v>
      </c>
    </row>
    <row r="42" spans="1:8" x14ac:dyDescent="0.25">
      <c r="A42" s="19" t="s">
        <v>84</v>
      </c>
      <c r="B42" s="12">
        <v>269.58999999999997</v>
      </c>
      <c r="C42" s="13">
        <v>44756</v>
      </c>
      <c r="D42" s="13">
        <v>44741</v>
      </c>
      <c r="E42" s="13"/>
      <c r="F42" s="13"/>
      <c r="G42" s="1">
        <f t="shared" si="0"/>
        <v>-15</v>
      </c>
      <c r="H42" s="12">
        <f t="shared" si="1"/>
        <v>-4043.8499999999995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14571.960000000001</v>
      </c>
      <c r="C1">
        <f>COUNTA(A4:A353)</f>
        <v>22</v>
      </c>
      <c r="G1" s="16">
        <f>IF(B1&lt;&gt;0,H1/B1,0)</f>
        <v>-14.275015852363031</v>
      </c>
      <c r="H1" s="15">
        <f>SUM(H4:H353)</f>
        <v>-208014.96000000002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87</v>
      </c>
      <c r="B4" s="12">
        <v>1513.4</v>
      </c>
      <c r="C4" s="13">
        <v>44745</v>
      </c>
      <c r="D4" s="13">
        <v>44746</v>
      </c>
      <c r="E4" s="13"/>
      <c r="F4" s="13"/>
      <c r="G4" s="1">
        <f>D4-C4-(F4-E4)</f>
        <v>1</v>
      </c>
      <c r="H4" s="12">
        <f>B4*G4</f>
        <v>1513.4</v>
      </c>
    </row>
    <row r="5" spans="1:8" x14ac:dyDescent="0.25">
      <c r="A5" s="19" t="s">
        <v>88</v>
      </c>
      <c r="B5" s="12">
        <v>101</v>
      </c>
      <c r="C5" s="13">
        <v>44756</v>
      </c>
      <c r="D5" s="13">
        <v>44750</v>
      </c>
      <c r="E5" s="13"/>
      <c r="F5" s="13"/>
      <c r="G5" s="1">
        <f t="shared" ref="G5:G68" si="0">D5-C5-(F5-E5)</f>
        <v>-6</v>
      </c>
      <c r="H5" s="12">
        <f t="shared" ref="H5:H68" si="1">B5*G5</f>
        <v>-606</v>
      </c>
    </row>
    <row r="6" spans="1:8" x14ac:dyDescent="0.25">
      <c r="A6" s="19" t="s">
        <v>89</v>
      </c>
      <c r="B6" s="12">
        <v>81</v>
      </c>
      <c r="C6" s="13">
        <v>44756</v>
      </c>
      <c r="D6" s="13">
        <v>44750</v>
      </c>
      <c r="E6" s="13"/>
      <c r="F6" s="13"/>
      <c r="G6" s="1">
        <f t="shared" si="0"/>
        <v>-6</v>
      </c>
      <c r="H6" s="12">
        <f t="shared" si="1"/>
        <v>-486</v>
      </c>
    </row>
    <row r="7" spans="1:8" x14ac:dyDescent="0.25">
      <c r="A7" s="19" t="s">
        <v>90</v>
      </c>
      <c r="B7" s="12">
        <v>71</v>
      </c>
      <c r="C7" s="13">
        <v>44756</v>
      </c>
      <c r="D7" s="13">
        <v>44750</v>
      </c>
      <c r="E7" s="13"/>
      <c r="F7" s="13"/>
      <c r="G7" s="1">
        <f t="shared" si="0"/>
        <v>-6</v>
      </c>
      <c r="H7" s="12">
        <f t="shared" si="1"/>
        <v>-426</v>
      </c>
    </row>
    <row r="8" spans="1:8" x14ac:dyDescent="0.25">
      <c r="A8" s="19" t="s">
        <v>91</v>
      </c>
      <c r="B8" s="12">
        <v>81</v>
      </c>
      <c r="C8" s="13">
        <v>44756</v>
      </c>
      <c r="D8" s="13">
        <v>44750</v>
      </c>
      <c r="E8" s="13"/>
      <c r="F8" s="13"/>
      <c r="G8" s="1">
        <f t="shared" si="0"/>
        <v>-6</v>
      </c>
      <c r="H8" s="12">
        <f t="shared" si="1"/>
        <v>-486</v>
      </c>
    </row>
    <row r="9" spans="1:8" x14ac:dyDescent="0.25">
      <c r="A9" s="19" t="s">
        <v>92</v>
      </c>
      <c r="B9" s="12">
        <v>850</v>
      </c>
      <c r="C9" s="13">
        <v>44745</v>
      </c>
      <c r="D9" s="13">
        <v>44750</v>
      </c>
      <c r="E9" s="13"/>
      <c r="F9" s="13"/>
      <c r="G9" s="1">
        <f t="shared" si="0"/>
        <v>5</v>
      </c>
      <c r="H9" s="12">
        <f t="shared" si="1"/>
        <v>4250</v>
      </c>
    </row>
    <row r="10" spans="1:8" x14ac:dyDescent="0.25">
      <c r="A10" s="19" t="s">
        <v>93</v>
      </c>
      <c r="B10" s="12">
        <v>52</v>
      </c>
      <c r="C10" s="13">
        <v>44767</v>
      </c>
      <c r="D10" s="13">
        <v>44750</v>
      </c>
      <c r="E10" s="13"/>
      <c r="F10" s="13"/>
      <c r="G10" s="1">
        <f t="shared" si="0"/>
        <v>-17</v>
      </c>
      <c r="H10" s="12">
        <f t="shared" si="1"/>
        <v>-884</v>
      </c>
    </row>
    <row r="11" spans="1:8" x14ac:dyDescent="0.25">
      <c r="A11" s="19" t="s">
        <v>94</v>
      </c>
      <c r="B11" s="12">
        <v>35.18</v>
      </c>
      <c r="C11" s="13">
        <v>44767</v>
      </c>
      <c r="D11" s="13">
        <v>44750</v>
      </c>
      <c r="E11" s="13"/>
      <c r="F11" s="13"/>
      <c r="G11" s="1">
        <f t="shared" si="0"/>
        <v>-17</v>
      </c>
      <c r="H11" s="12">
        <f t="shared" si="1"/>
        <v>-598.05999999999995</v>
      </c>
    </row>
    <row r="12" spans="1:8" x14ac:dyDescent="0.25">
      <c r="A12" s="19" t="s">
        <v>95</v>
      </c>
      <c r="B12" s="12">
        <v>2900</v>
      </c>
      <c r="C12" s="13">
        <v>44771</v>
      </c>
      <c r="D12" s="13">
        <v>44750</v>
      </c>
      <c r="E12" s="13"/>
      <c r="F12" s="13"/>
      <c r="G12" s="1">
        <f t="shared" si="0"/>
        <v>-21</v>
      </c>
      <c r="H12" s="12">
        <f t="shared" si="1"/>
        <v>-60900</v>
      </c>
    </row>
    <row r="13" spans="1:8" x14ac:dyDescent="0.25">
      <c r="A13" s="19" t="s">
        <v>96</v>
      </c>
      <c r="B13" s="12">
        <v>70.61</v>
      </c>
      <c r="C13" s="13">
        <v>44780</v>
      </c>
      <c r="D13" s="13">
        <v>44750</v>
      </c>
      <c r="E13" s="13"/>
      <c r="F13" s="13"/>
      <c r="G13" s="1">
        <f t="shared" si="0"/>
        <v>-30</v>
      </c>
      <c r="H13" s="12">
        <f t="shared" si="1"/>
        <v>-2118.3000000000002</v>
      </c>
    </row>
    <row r="14" spans="1:8" x14ac:dyDescent="0.25">
      <c r="A14" s="19" t="s">
        <v>97</v>
      </c>
      <c r="B14" s="12">
        <v>106.56</v>
      </c>
      <c r="C14" s="13">
        <v>44780</v>
      </c>
      <c r="D14" s="13">
        <v>44750</v>
      </c>
      <c r="E14" s="13"/>
      <c r="F14" s="13"/>
      <c r="G14" s="1">
        <f t="shared" si="0"/>
        <v>-30</v>
      </c>
      <c r="H14" s="12">
        <f t="shared" si="1"/>
        <v>-3196.8</v>
      </c>
    </row>
    <row r="15" spans="1:8" x14ac:dyDescent="0.25">
      <c r="A15" s="19" t="s">
        <v>98</v>
      </c>
      <c r="B15" s="12">
        <v>6035</v>
      </c>
      <c r="C15" s="13">
        <v>44780</v>
      </c>
      <c r="D15" s="13">
        <v>44750</v>
      </c>
      <c r="E15" s="13"/>
      <c r="F15" s="13"/>
      <c r="G15" s="1">
        <f t="shared" si="0"/>
        <v>-30</v>
      </c>
      <c r="H15" s="12">
        <f t="shared" si="1"/>
        <v>-181050</v>
      </c>
    </row>
    <row r="16" spans="1:8" x14ac:dyDescent="0.25">
      <c r="A16" s="19" t="s">
        <v>99</v>
      </c>
      <c r="B16" s="12">
        <v>890.67</v>
      </c>
      <c r="C16" s="13">
        <v>44650</v>
      </c>
      <c r="D16" s="13">
        <v>44750</v>
      </c>
      <c r="E16" s="13"/>
      <c r="F16" s="13"/>
      <c r="G16" s="1">
        <f t="shared" si="0"/>
        <v>100</v>
      </c>
      <c r="H16" s="12">
        <f t="shared" si="1"/>
        <v>89067</v>
      </c>
    </row>
    <row r="17" spans="1:8" x14ac:dyDescent="0.25">
      <c r="A17" s="19" t="s">
        <v>100</v>
      </c>
      <c r="B17" s="12">
        <v>165</v>
      </c>
      <c r="C17" s="13">
        <v>44787</v>
      </c>
      <c r="D17" s="13">
        <v>44767</v>
      </c>
      <c r="E17" s="13"/>
      <c r="F17" s="13"/>
      <c r="G17" s="1">
        <f t="shared" si="0"/>
        <v>-20</v>
      </c>
      <c r="H17" s="12">
        <f t="shared" si="1"/>
        <v>-3300</v>
      </c>
    </row>
    <row r="18" spans="1:8" x14ac:dyDescent="0.25">
      <c r="A18" s="19" t="s">
        <v>101</v>
      </c>
      <c r="B18" s="12">
        <v>40.54</v>
      </c>
      <c r="C18" s="13">
        <v>44800</v>
      </c>
      <c r="D18" s="13">
        <v>44770</v>
      </c>
      <c r="E18" s="13"/>
      <c r="F18" s="13"/>
      <c r="G18" s="1">
        <f t="shared" si="0"/>
        <v>-30</v>
      </c>
      <c r="H18" s="12">
        <f t="shared" si="1"/>
        <v>-1216.2</v>
      </c>
    </row>
    <row r="19" spans="1:8" x14ac:dyDescent="0.25">
      <c r="A19" s="19" t="s">
        <v>102</v>
      </c>
      <c r="B19" s="12">
        <v>165</v>
      </c>
      <c r="C19" s="13">
        <v>44806</v>
      </c>
      <c r="D19" s="13">
        <v>44776</v>
      </c>
      <c r="E19" s="13"/>
      <c r="F19" s="13"/>
      <c r="G19" s="1">
        <f t="shared" si="0"/>
        <v>-30</v>
      </c>
      <c r="H19" s="12">
        <f t="shared" si="1"/>
        <v>-4950</v>
      </c>
    </row>
    <row r="20" spans="1:8" x14ac:dyDescent="0.25">
      <c r="A20" s="19" t="s">
        <v>103</v>
      </c>
      <c r="B20" s="12">
        <v>216</v>
      </c>
      <c r="C20" s="13">
        <v>44805</v>
      </c>
      <c r="D20" s="13">
        <v>44776</v>
      </c>
      <c r="E20" s="13"/>
      <c r="F20" s="13"/>
      <c r="G20" s="1">
        <f t="shared" si="0"/>
        <v>-29</v>
      </c>
      <c r="H20" s="12">
        <f t="shared" si="1"/>
        <v>-6264</v>
      </c>
    </row>
    <row r="21" spans="1:8" x14ac:dyDescent="0.25">
      <c r="A21" s="19" t="s">
        <v>104</v>
      </c>
      <c r="B21" s="12">
        <v>874</v>
      </c>
      <c r="C21" s="13">
        <v>44815</v>
      </c>
      <c r="D21" s="13">
        <v>44785</v>
      </c>
      <c r="E21" s="13"/>
      <c r="F21" s="13"/>
      <c r="G21" s="1">
        <f t="shared" si="0"/>
        <v>-30</v>
      </c>
      <c r="H21" s="12">
        <f t="shared" si="1"/>
        <v>-26220</v>
      </c>
    </row>
    <row r="22" spans="1:8" x14ac:dyDescent="0.25">
      <c r="A22" s="19" t="s">
        <v>105</v>
      </c>
      <c r="B22" s="12">
        <v>76</v>
      </c>
      <c r="C22" s="13">
        <v>44820</v>
      </c>
      <c r="D22" s="13">
        <v>44791</v>
      </c>
      <c r="E22" s="13"/>
      <c r="F22" s="13"/>
      <c r="G22" s="1">
        <f t="shared" si="0"/>
        <v>-29</v>
      </c>
      <c r="H22" s="12">
        <f t="shared" si="1"/>
        <v>-2204</v>
      </c>
    </row>
    <row r="23" spans="1:8" x14ac:dyDescent="0.25">
      <c r="A23" s="19" t="s">
        <v>106</v>
      </c>
      <c r="B23" s="12">
        <v>76</v>
      </c>
      <c r="C23" s="13">
        <v>44820</v>
      </c>
      <c r="D23" s="13">
        <v>44791</v>
      </c>
      <c r="E23" s="13"/>
      <c r="F23" s="13"/>
      <c r="G23" s="1">
        <f t="shared" si="0"/>
        <v>-29</v>
      </c>
      <c r="H23" s="12">
        <f t="shared" si="1"/>
        <v>-2204</v>
      </c>
    </row>
    <row r="24" spans="1:8" x14ac:dyDescent="0.25">
      <c r="A24" s="19" t="s">
        <v>107</v>
      </c>
      <c r="B24" s="12">
        <v>76</v>
      </c>
      <c r="C24" s="13">
        <v>44821</v>
      </c>
      <c r="D24" s="13">
        <v>44791</v>
      </c>
      <c r="E24" s="13"/>
      <c r="F24" s="13"/>
      <c r="G24" s="1">
        <f t="shared" si="0"/>
        <v>-30</v>
      </c>
      <c r="H24" s="12">
        <f t="shared" si="1"/>
        <v>-2280</v>
      </c>
    </row>
    <row r="25" spans="1:8" x14ac:dyDescent="0.25">
      <c r="A25" s="19" t="s">
        <v>108</v>
      </c>
      <c r="B25" s="12">
        <v>96</v>
      </c>
      <c r="C25" s="13">
        <v>44828</v>
      </c>
      <c r="D25" s="13">
        <v>44792</v>
      </c>
      <c r="E25" s="13"/>
      <c r="F25" s="13"/>
      <c r="G25" s="1">
        <f t="shared" si="0"/>
        <v>-36</v>
      </c>
      <c r="H25" s="12">
        <f t="shared" si="1"/>
        <v>-3456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3"/>
  <sheetViews>
    <sheetView tabSelected="1" workbookViewId="0">
      <selection activeCell="G1" sqref="G1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13630.980000000001</v>
      </c>
      <c r="C1">
        <f>COUNTA(A4:A353)</f>
        <v>23</v>
      </c>
      <c r="G1" s="16">
        <f>IF(B1&lt;&gt;0,H1/B1,0)</f>
        <v>15.814634017510111</v>
      </c>
      <c r="H1" s="15">
        <f>SUM(H4:H353)</f>
        <v>215568.96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109</v>
      </c>
      <c r="B4" s="12">
        <v>1052.2</v>
      </c>
      <c r="C4" s="13">
        <v>44834</v>
      </c>
      <c r="D4" s="13">
        <v>44879</v>
      </c>
      <c r="E4" s="13"/>
      <c r="F4" s="13"/>
      <c r="G4" s="1">
        <f>D4-C4-(F4-E4)</f>
        <v>45</v>
      </c>
      <c r="H4" s="12">
        <f>B4*G4</f>
        <v>47349</v>
      </c>
    </row>
    <row r="5" spans="1:8" x14ac:dyDescent="0.25">
      <c r="A5" s="19" t="s">
        <v>110</v>
      </c>
      <c r="B5" s="12">
        <v>1720.69</v>
      </c>
      <c r="C5" s="13">
        <v>44834</v>
      </c>
      <c r="D5" s="13">
        <v>44879</v>
      </c>
      <c r="E5" s="13"/>
      <c r="F5" s="13"/>
      <c r="G5" s="1">
        <f t="shared" ref="G5:G68" si="0">D5-C5-(F5-E5)</f>
        <v>45</v>
      </c>
      <c r="H5" s="12">
        <f t="shared" ref="H5:H68" si="1">B5*G5</f>
        <v>77431.05</v>
      </c>
    </row>
    <row r="6" spans="1:8" x14ac:dyDescent="0.25">
      <c r="A6" s="19" t="s">
        <v>111</v>
      </c>
      <c r="B6" s="12">
        <v>700.18</v>
      </c>
      <c r="C6" s="13">
        <v>44834</v>
      </c>
      <c r="D6" s="13">
        <v>44879</v>
      </c>
      <c r="E6" s="13"/>
      <c r="F6" s="13"/>
      <c r="G6" s="1">
        <f t="shared" si="0"/>
        <v>45</v>
      </c>
      <c r="H6" s="12">
        <f t="shared" si="1"/>
        <v>31508.1</v>
      </c>
    </row>
    <row r="7" spans="1:8" x14ac:dyDescent="0.25">
      <c r="A7" s="19" t="s">
        <v>112</v>
      </c>
      <c r="B7" s="12">
        <v>1496.02</v>
      </c>
      <c r="C7" s="13">
        <v>44834</v>
      </c>
      <c r="D7" s="13">
        <v>44887</v>
      </c>
      <c r="E7" s="13"/>
      <c r="F7" s="13"/>
      <c r="G7" s="1">
        <f t="shared" si="0"/>
        <v>53</v>
      </c>
      <c r="H7" s="12">
        <f t="shared" si="1"/>
        <v>79289.06</v>
      </c>
    </row>
    <row r="8" spans="1:8" x14ac:dyDescent="0.25">
      <c r="A8" s="19" t="s">
        <v>113</v>
      </c>
      <c r="B8" s="12">
        <v>76</v>
      </c>
      <c r="C8" s="13">
        <v>44904</v>
      </c>
      <c r="D8" s="13">
        <v>44887</v>
      </c>
      <c r="E8" s="13"/>
      <c r="F8" s="13"/>
      <c r="G8" s="1">
        <f t="shared" si="0"/>
        <v>-17</v>
      </c>
      <c r="H8" s="12">
        <f t="shared" si="1"/>
        <v>-1292</v>
      </c>
    </row>
    <row r="9" spans="1:8" x14ac:dyDescent="0.25">
      <c r="A9" s="19" t="s">
        <v>114</v>
      </c>
      <c r="B9" s="12">
        <v>96</v>
      </c>
      <c r="C9" s="13">
        <v>44904</v>
      </c>
      <c r="D9" s="13">
        <v>44887</v>
      </c>
      <c r="E9" s="13"/>
      <c r="F9" s="13"/>
      <c r="G9" s="1">
        <f t="shared" si="0"/>
        <v>-17</v>
      </c>
      <c r="H9" s="12">
        <f t="shared" si="1"/>
        <v>-1632</v>
      </c>
    </row>
    <row r="10" spans="1:8" x14ac:dyDescent="0.25">
      <c r="A10" s="19" t="s">
        <v>115</v>
      </c>
      <c r="B10" s="12">
        <v>76</v>
      </c>
      <c r="C10" s="13">
        <v>44904</v>
      </c>
      <c r="D10" s="13">
        <v>44887</v>
      </c>
      <c r="E10" s="13"/>
      <c r="F10" s="13"/>
      <c r="G10" s="1">
        <f t="shared" si="0"/>
        <v>-17</v>
      </c>
      <c r="H10" s="12">
        <f t="shared" si="1"/>
        <v>-1292</v>
      </c>
    </row>
    <row r="11" spans="1:8" x14ac:dyDescent="0.25">
      <c r="A11" s="19" t="s">
        <v>116</v>
      </c>
      <c r="B11" s="12">
        <v>76</v>
      </c>
      <c r="C11" s="13">
        <v>44904</v>
      </c>
      <c r="D11" s="13">
        <v>44887</v>
      </c>
      <c r="E11" s="13"/>
      <c r="F11" s="13"/>
      <c r="G11" s="1">
        <f t="shared" si="0"/>
        <v>-17</v>
      </c>
      <c r="H11" s="12">
        <f t="shared" si="1"/>
        <v>-1292</v>
      </c>
    </row>
    <row r="12" spans="1:8" x14ac:dyDescent="0.25">
      <c r="A12" s="19" t="s">
        <v>117</v>
      </c>
      <c r="B12" s="12">
        <v>408</v>
      </c>
      <c r="C12" s="13">
        <v>44904</v>
      </c>
      <c r="D12" s="13">
        <v>44887</v>
      </c>
      <c r="E12" s="13"/>
      <c r="F12" s="13"/>
      <c r="G12" s="1">
        <f t="shared" si="0"/>
        <v>-17</v>
      </c>
      <c r="H12" s="12">
        <f t="shared" si="1"/>
        <v>-6936</v>
      </c>
    </row>
    <row r="13" spans="1:8" x14ac:dyDescent="0.25">
      <c r="A13" s="19" t="s">
        <v>118</v>
      </c>
      <c r="B13" s="12">
        <v>408</v>
      </c>
      <c r="C13" s="13">
        <v>44904</v>
      </c>
      <c r="D13" s="13">
        <v>44887</v>
      </c>
      <c r="E13" s="13"/>
      <c r="F13" s="13"/>
      <c r="G13" s="1">
        <f t="shared" si="0"/>
        <v>-17</v>
      </c>
      <c r="H13" s="12">
        <f t="shared" si="1"/>
        <v>-6936</v>
      </c>
    </row>
    <row r="14" spans="1:8" x14ac:dyDescent="0.25">
      <c r="A14" s="19" t="s">
        <v>119</v>
      </c>
      <c r="B14" s="12">
        <v>408</v>
      </c>
      <c r="C14" s="13">
        <v>44904</v>
      </c>
      <c r="D14" s="13">
        <v>44887</v>
      </c>
      <c r="E14" s="13"/>
      <c r="F14" s="13"/>
      <c r="G14" s="1">
        <f t="shared" si="0"/>
        <v>-17</v>
      </c>
      <c r="H14" s="12">
        <f t="shared" si="1"/>
        <v>-6936</v>
      </c>
    </row>
    <row r="15" spans="1:8" x14ac:dyDescent="0.25">
      <c r="A15" s="19" t="s">
        <v>120</v>
      </c>
      <c r="B15" s="12">
        <v>80</v>
      </c>
      <c r="C15" s="13">
        <v>44904</v>
      </c>
      <c r="D15" s="13">
        <v>44887</v>
      </c>
      <c r="E15" s="13"/>
      <c r="F15" s="13"/>
      <c r="G15" s="1">
        <f t="shared" si="0"/>
        <v>-17</v>
      </c>
      <c r="H15" s="12">
        <f t="shared" si="1"/>
        <v>-1360</v>
      </c>
    </row>
    <row r="16" spans="1:8" x14ac:dyDescent="0.25">
      <c r="A16" s="19" t="s">
        <v>121</v>
      </c>
      <c r="B16" s="12">
        <v>504</v>
      </c>
      <c r="C16" s="13">
        <v>44906</v>
      </c>
      <c r="D16" s="13">
        <v>44887</v>
      </c>
      <c r="E16" s="13"/>
      <c r="F16" s="13"/>
      <c r="G16" s="1">
        <f t="shared" si="0"/>
        <v>-19</v>
      </c>
      <c r="H16" s="12">
        <f t="shared" si="1"/>
        <v>-9576</v>
      </c>
    </row>
    <row r="17" spans="1:8" x14ac:dyDescent="0.25">
      <c r="A17" s="19" t="s">
        <v>122</v>
      </c>
      <c r="B17" s="12">
        <v>648.6</v>
      </c>
      <c r="C17" s="13">
        <v>44906</v>
      </c>
      <c r="D17" s="13">
        <v>44908</v>
      </c>
      <c r="E17" s="13"/>
      <c r="F17" s="13"/>
      <c r="G17" s="1">
        <f t="shared" si="0"/>
        <v>2</v>
      </c>
      <c r="H17" s="12">
        <f t="shared" si="1"/>
        <v>1297.2</v>
      </c>
    </row>
    <row r="18" spans="1:8" x14ac:dyDescent="0.25">
      <c r="A18" s="19" t="s">
        <v>123</v>
      </c>
      <c r="B18" s="12">
        <v>318.75</v>
      </c>
      <c r="C18" s="13">
        <v>44927</v>
      </c>
      <c r="D18" s="13">
        <v>44908</v>
      </c>
      <c r="E18" s="13"/>
      <c r="F18" s="13"/>
      <c r="G18" s="1">
        <f t="shared" si="0"/>
        <v>-19</v>
      </c>
      <c r="H18" s="12">
        <f t="shared" si="1"/>
        <v>-6056.25</v>
      </c>
    </row>
    <row r="19" spans="1:8" x14ac:dyDescent="0.25">
      <c r="A19" s="19" t="s">
        <v>124</v>
      </c>
      <c r="B19" s="12">
        <v>83</v>
      </c>
      <c r="C19" s="13">
        <v>44927</v>
      </c>
      <c r="D19" s="13">
        <v>44908</v>
      </c>
      <c r="E19" s="13"/>
      <c r="F19" s="13"/>
      <c r="G19" s="1">
        <f t="shared" si="0"/>
        <v>-19</v>
      </c>
      <c r="H19" s="12">
        <f t="shared" si="1"/>
        <v>-1577</v>
      </c>
    </row>
    <row r="20" spans="1:8" x14ac:dyDescent="0.25">
      <c r="A20" s="19" t="s">
        <v>125</v>
      </c>
      <c r="B20" s="12">
        <v>202.54</v>
      </c>
      <c r="C20" s="13">
        <v>44938</v>
      </c>
      <c r="D20" s="13">
        <v>44908</v>
      </c>
      <c r="E20" s="13"/>
      <c r="F20" s="13"/>
      <c r="G20" s="1">
        <f t="shared" si="0"/>
        <v>-30</v>
      </c>
      <c r="H20" s="12">
        <f t="shared" si="1"/>
        <v>-6076.2</v>
      </c>
    </row>
    <row r="21" spans="1:8" x14ac:dyDescent="0.25">
      <c r="A21" s="19" t="s">
        <v>126</v>
      </c>
      <c r="B21" s="12">
        <v>76</v>
      </c>
      <c r="C21" s="13">
        <v>44944</v>
      </c>
      <c r="D21" s="13">
        <v>44914</v>
      </c>
      <c r="E21" s="13"/>
      <c r="F21" s="13"/>
      <c r="G21" s="1">
        <f t="shared" si="0"/>
        <v>-30</v>
      </c>
      <c r="H21" s="12">
        <f t="shared" si="1"/>
        <v>-2280</v>
      </c>
    </row>
    <row r="22" spans="1:8" x14ac:dyDescent="0.25">
      <c r="A22" s="19" t="s">
        <v>127</v>
      </c>
      <c r="B22" s="12">
        <v>2953</v>
      </c>
      <c r="C22" s="13">
        <v>44906</v>
      </c>
      <c r="D22" s="13">
        <v>44914</v>
      </c>
      <c r="E22" s="13"/>
      <c r="F22" s="13"/>
      <c r="G22" s="1">
        <f t="shared" si="0"/>
        <v>8</v>
      </c>
      <c r="H22" s="12">
        <f t="shared" si="1"/>
        <v>23624</v>
      </c>
    </row>
    <row r="23" spans="1:8" x14ac:dyDescent="0.25">
      <c r="A23" s="19" t="s">
        <v>127</v>
      </c>
      <c r="B23" s="12">
        <v>2000</v>
      </c>
      <c r="C23" s="13">
        <v>44906</v>
      </c>
      <c r="D23" s="13">
        <v>44914</v>
      </c>
      <c r="E23" s="13"/>
      <c r="F23" s="13"/>
      <c r="G23" s="1">
        <f t="shared" si="0"/>
        <v>8</v>
      </c>
      <c r="H23" s="12">
        <f t="shared" si="1"/>
        <v>16000</v>
      </c>
    </row>
    <row r="24" spans="1:8" x14ac:dyDescent="0.25">
      <c r="A24" s="19" t="s">
        <v>128</v>
      </c>
      <c r="B24" s="12">
        <v>96</v>
      </c>
      <c r="C24" s="13">
        <v>44947</v>
      </c>
      <c r="D24" s="13">
        <v>44916</v>
      </c>
      <c r="E24" s="13"/>
      <c r="F24" s="13"/>
      <c r="G24" s="1">
        <f t="shared" si="0"/>
        <v>-31</v>
      </c>
      <c r="H24" s="12">
        <f t="shared" si="1"/>
        <v>-2976</v>
      </c>
    </row>
    <row r="25" spans="1:8" x14ac:dyDescent="0.25">
      <c r="A25" s="19" t="s">
        <v>129</v>
      </c>
      <c r="B25" s="12">
        <v>76</v>
      </c>
      <c r="C25" s="13">
        <v>44947</v>
      </c>
      <c r="D25" s="13">
        <v>44916</v>
      </c>
      <c r="E25" s="13"/>
      <c r="F25" s="13"/>
      <c r="G25" s="1">
        <f t="shared" si="0"/>
        <v>-31</v>
      </c>
      <c r="H25" s="12">
        <f t="shared" si="1"/>
        <v>-2356</v>
      </c>
    </row>
    <row r="26" spans="1:8" x14ac:dyDescent="0.25">
      <c r="A26" s="19" t="s">
        <v>130</v>
      </c>
      <c r="B26" s="12">
        <v>76</v>
      </c>
      <c r="C26" s="13">
        <v>44947</v>
      </c>
      <c r="D26" s="13">
        <v>44916</v>
      </c>
      <c r="E26" s="13"/>
      <c r="F26" s="13"/>
      <c r="G26" s="1">
        <f t="shared" si="0"/>
        <v>-31</v>
      </c>
      <c r="H26" s="12">
        <f t="shared" si="1"/>
        <v>-2356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2023-01-24T09:01:03Z</dcterms:modified>
</cp:coreProperties>
</file>