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8_{EBC27A18-638B-4558-8997-EEA5838B2CF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H12" i="5"/>
  <c r="G12" i="5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H5" i="5"/>
  <c r="G5" i="5"/>
  <c r="G4" i="5"/>
  <c r="H4" i="5" s="1"/>
  <c r="C1" i="5"/>
  <c r="B16" i="1" s="1"/>
  <c r="B1" i="5"/>
  <c r="C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H14" i="4"/>
  <c r="G14" i="4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C15" i="1" s="1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H22" i="3"/>
  <c r="G22" i="3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H9" i="3"/>
  <c r="G9" i="3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6" i="2"/>
  <c r="H11" i="2"/>
  <c r="H7" i="2"/>
  <c r="C1" i="2"/>
  <c r="B13" i="1" s="1"/>
  <c r="B1" i="2"/>
  <c r="C13" i="1" s="1"/>
  <c r="H1" i="5" l="1"/>
  <c r="G1" i="5" s="1"/>
  <c r="D16" i="1" s="1"/>
  <c r="C9" i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<sst xmlns="http://schemas.openxmlformats.org/spreadsheetml/2006/main" count="137" uniqueCount="111">
  <si>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</si>
  <si>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</si>
  <si>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</si>
  <si>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</si>
  <si>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</si>
  <si>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</si>
  <si>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</si>
  <si>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</si>
  <si>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</si>
  <si>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</si>
  <si>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</si>
  <si>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</si>
  <si>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</si>
  <si>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</si>
  <si>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</si>
  <si>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</si>
  <si>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</si>
  <si>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</si>
  <si>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</si>
  <si>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</si>
  <si>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 CARDUCCI</t>
  </si>
  <si>
    <t>20025 LEGNANO (MI) VIA XX SETTEMBRE, 2 C.F. 84005530153 C.M. MIIC8EA008</t>
  </si>
  <si>
    <t>210228/E del 14/01/2021</t>
  </si>
  <si>
    <t>1020398005 del 18/12/2020</t>
  </si>
  <si>
    <t>823 del 29/12/2020</t>
  </si>
  <si>
    <t>M028824740 del 01/12/2020</t>
  </si>
  <si>
    <t>M028429181 del 01/12/2020</t>
  </si>
  <si>
    <t>1/CV del 08/01/2021</t>
  </si>
  <si>
    <t>FT_PA11 del 29/01/2021</t>
  </si>
  <si>
    <t>820 del 29/12/2020</t>
  </si>
  <si>
    <t>M002222947 del 01/01/2021</t>
  </si>
  <si>
    <t>M002416400 del 01/01/2021</t>
  </si>
  <si>
    <t>PAE0047661 del 31/12/2020</t>
  </si>
  <si>
    <t>3 del 15/01/2021</t>
  </si>
  <si>
    <t>210380/E del 22/01/2021</t>
  </si>
  <si>
    <t>000526 del 29/01/2021</t>
  </si>
  <si>
    <t>26 del 26/01/2021</t>
  </si>
  <si>
    <t>EFAT/2021/0813 del 26/02/2021</t>
  </si>
  <si>
    <t>97 del 18/03/2021</t>
  </si>
  <si>
    <t>8/E del 10/02/2021</t>
  </si>
  <si>
    <t>M005019640 del 01/02/2021</t>
  </si>
  <si>
    <t>M004311979 del 01/02/2021</t>
  </si>
  <si>
    <t>PAE0006059 del 28/02/2021</t>
  </si>
  <si>
    <t>M007207069 del 01/03/2021</t>
  </si>
  <si>
    <t>M006452356 del 01/03/2021</t>
  </si>
  <si>
    <t>169 del 16/03/2021</t>
  </si>
  <si>
    <t>10/E del 13/02/2021</t>
  </si>
  <si>
    <t>1PAMM del 14/04/2021</t>
  </si>
  <si>
    <t>183 FP del 26/03/2021</t>
  </si>
  <si>
    <t>126 del 31/03/2021</t>
  </si>
  <si>
    <t>722 del 30/03/2021</t>
  </si>
  <si>
    <t>723 del 30/03/2021</t>
  </si>
  <si>
    <t>8B00246385 del 12/04/2021</t>
  </si>
  <si>
    <t>8B00243223 del 12/04/2021</t>
  </si>
  <si>
    <t>8B00244095 del 12/04/2021</t>
  </si>
  <si>
    <t>M009648679 del 01/04/2021</t>
  </si>
  <si>
    <t>M008382780 del 01/04/2021</t>
  </si>
  <si>
    <t>122/CV del 31/03/2021</t>
  </si>
  <si>
    <t>250 del 30/04/2021</t>
  </si>
  <si>
    <t>274 del 04/05/2021</t>
  </si>
  <si>
    <t>2021-00011 del 30/04/2021</t>
  </si>
  <si>
    <t>862 del 28/04/2021</t>
  </si>
  <si>
    <t>A08 del 03/05/2021</t>
  </si>
  <si>
    <t>M013308791 del 01/05/2021</t>
  </si>
  <si>
    <t>M011703442 del 01/05/2021</t>
  </si>
  <si>
    <t>PAE0014473 del 30/04/2021</t>
  </si>
  <si>
    <t>2021.FD308.FTPA del 31/05/2021</t>
  </si>
  <si>
    <t>E-440 del 21/05/2021</t>
  </si>
  <si>
    <t>211130/E del 19/05/2021</t>
  </si>
  <si>
    <t>201/CV del 31/05/2021</t>
  </si>
  <si>
    <t>220 del 09/06/2021</t>
  </si>
  <si>
    <t>311 del 31/05/2021</t>
  </si>
  <si>
    <t>138/2021 del 24/05/2021</t>
  </si>
  <si>
    <t>416/02 del 18/06/2021</t>
  </si>
  <si>
    <t>1021157692 del 24/06/2021</t>
  </si>
  <si>
    <t>M016733459 del 01/06/2021</t>
  </si>
  <si>
    <t>M014591579 del 01/06/2021</t>
  </si>
  <si>
    <t>8B00369670 del 10/06/2021</t>
  </si>
  <si>
    <t>8B00372804 del 10/06/2021</t>
  </si>
  <si>
    <t>8B00373208 del 10/06/2021</t>
  </si>
  <si>
    <t>8B00372406 del 10/06/2021</t>
  </si>
  <si>
    <t>1021178309 del 20/07/2021</t>
  </si>
  <si>
    <t>M019600497 del 01/07/2021</t>
  </si>
  <si>
    <t>PAE0024611 del 30/06/2021</t>
  </si>
  <si>
    <t>M022536332 del 01/08/2021</t>
  </si>
  <si>
    <t>8B00531693 del 11/08/2021</t>
  </si>
  <si>
    <t>8B00531798 del 11/08/2021</t>
  </si>
  <si>
    <t>8B00531333 del 11/08/2021</t>
  </si>
  <si>
    <t>8B00534514 del 11/08/2021</t>
  </si>
  <si>
    <t>285/CV del 31/08/2021</t>
  </si>
  <si>
    <t>20214E22683 del 02/09/2021</t>
  </si>
  <si>
    <t>1021206148 del 27/08/2021</t>
  </si>
  <si>
    <t>M024188970 del 01/09/2021</t>
  </si>
  <si>
    <t>M027489955 del 01/10/2021</t>
  </si>
  <si>
    <t>PAE0041157 del 31/10/2021</t>
  </si>
  <si>
    <t>2021-00026 del 15/11/2021</t>
  </si>
  <si>
    <t>682 del 30/11/2021</t>
  </si>
  <si>
    <t>8B00691870 del 11/10/2021</t>
  </si>
  <si>
    <t>8B00692312 del 11/10/2021</t>
  </si>
  <si>
    <t>8B00692629 del 11/10/2021</t>
  </si>
  <si>
    <t>8B00692943 del 11/10/2021</t>
  </si>
  <si>
    <t>1888 del 18/11/2021</t>
  </si>
  <si>
    <t>1887 del 18/11/2021</t>
  </si>
  <si>
    <t>1889 del 18/11/2021</t>
  </si>
  <si>
    <t>A14 del 13/12/2021</t>
  </si>
  <si>
    <t>426 del 13/12/2021</t>
  </si>
  <si>
    <t>1_0000310661_21 del 13/12/2021</t>
  </si>
  <si>
    <t>21/002 del 14/12/2021</t>
  </si>
  <si>
    <t>7</t>
  </si>
  <si>
    <t>6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</si>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</sst>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87</v>
      </c>
      <c r="B9" s="35"/>
      <c r="C9" s="34">
        <f>SUM(C13:C16)</f>
        <v>56739.680000000008</v>
      </c>
      <c r="D9" s="35"/>
      <c r="E9" s="40">
        <f>('Trimestre 1'!H1+'Trimestre 2'!H1+'Trimestre 3'!H1+'Trimestre 4'!H1)/C9</f>
        <v>0.57919307969308231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25</v>
      </c>
      <c r="C13" s="29">
        <f>'Trimestre 1'!B1</f>
        <v>21370.520000000004</v>
      </c>
      <c r="D13" s="29">
        <f>'Trimestre 1'!G1</f>
        <v>-2.2973016098812757</v>
      </c>
      <c r="E13" s="29">
        <v>6700.97</v>
      </c>
      <c r="F13" s="33" t="s">
        <v>108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19</v>
      </c>
      <c r="C14" s="29">
        <f>'Trimestre 2'!B1</f>
        <v>13011.01</v>
      </c>
      <c r="D14" s="29">
        <f>'Trimestre 2'!G1</f>
        <v>7.8845946625204348</v>
      </c>
      <c r="E14" s="29">
        <v>6681.13</v>
      </c>
      <c r="F14" s="33" t="s">
        <v>109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23</v>
      </c>
      <c r="C15" s="29">
        <f>'Trimestre 3'!B1</f>
        <v>9026.2000000000007</v>
      </c>
      <c r="D15" s="29">
        <f>'Trimestre 3'!G1</f>
        <v>2.0871119629522941</v>
      </c>
      <c r="E15" s="29">
        <v>6681.13</v>
      </c>
      <c r="F15" s="33" t="s">
        <v>109</v>
      </c>
    </row>
    <row r="16" spans="1:11" ht="21.75" customHeight="1" x14ac:dyDescent="0.25">
      <c r="A16" s="28" t="s">
        <v>16</v>
      </c>
      <c r="B16" s="17">
        <f>'Trimestre 4'!C1</f>
        <v>20</v>
      </c>
      <c r="C16" s="29">
        <f>'Trimestre 4'!B1</f>
        <v>13331.95</v>
      </c>
      <c r="D16" s="29">
        <f>'Trimestre 4'!G1</f>
        <v>-2.9603673881165169</v>
      </c>
      <c r="E16" s="29">
        <v>18115.91</v>
      </c>
      <c r="F16" s="33" t="s">
        <v>110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21370.520000000004</v>
      </c>
      <c r="C1">
        <f>COUNTA(A4:A203)</f>
        <v>25</v>
      </c>
      <c r="G1" s="16">
        <f>IF(B1&lt;&gt;0,H1/B1,0)</f>
        <v>-2.2973016098812757</v>
      </c>
      <c r="H1" s="15">
        <f>SUM(H4:H195)</f>
        <v>-49094.530000000013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2385</v>
      </c>
      <c r="C4" s="13">
        <v>44246</v>
      </c>
      <c r="D4" s="13">
        <v>44236</v>
      </c>
      <c r="E4" s="13"/>
      <c r="F4" s="13"/>
      <c r="G4" s="1">
        <f>D4-C4-(F4-E4)</f>
        <v>-10</v>
      </c>
      <c r="H4" s="12">
        <f>B4*G4</f>
        <v>-23850</v>
      </c>
    </row>
    <row r="5" spans="1:8" x14ac:dyDescent="0.25">
      <c r="A5" s="19" t="s">
        <v>23</v>
      </c>
      <c r="B5" s="12">
        <v>19.84</v>
      </c>
      <c r="C5" s="13">
        <v>44216</v>
      </c>
      <c r="D5" s="13">
        <v>44236</v>
      </c>
      <c r="E5" s="13"/>
      <c r="F5" s="13"/>
      <c r="G5" s="1">
        <f t="shared" ref="G5:G68" si="0">D5-C5-(F5-E5)</f>
        <v>20</v>
      </c>
      <c r="H5" s="12">
        <f t="shared" ref="H5:H68" si="1">B5*G5</f>
        <v>396.8</v>
      </c>
    </row>
    <row r="6" spans="1:8" x14ac:dyDescent="0.25">
      <c r="A6" s="19" t="s">
        <v>24</v>
      </c>
      <c r="B6" s="12">
        <v>150</v>
      </c>
      <c r="C6" s="13">
        <v>44230</v>
      </c>
      <c r="D6" s="13">
        <v>44236</v>
      </c>
      <c r="E6" s="13"/>
      <c r="F6" s="13"/>
      <c r="G6" s="1">
        <f t="shared" si="0"/>
        <v>6</v>
      </c>
      <c r="H6" s="12">
        <f t="shared" si="1"/>
        <v>900</v>
      </c>
    </row>
    <row r="7" spans="1:8" x14ac:dyDescent="0.25">
      <c r="A7" s="19" t="s">
        <v>25</v>
      </c>
      <c r="B7" s="12">
        <v>43.11</v>
      </c>
      <c r="C7" s="13">
        <v>44204</v>
      </c>
      <c r="D7" s="13">
        <v>44236</v>
      </c>
      <c r="E7" s="13"/>
      <c r="F7" s="13"/>
      <c r="G7" s="1">
        <f t="shared" si="0"/>
        <v>32</v>
      </c>
      <c r="H7" s="12">
        <f t="shared" si="1"/>
        <v>1379.52</v>
      </c>
    </row>
    <row r="8" spans="1:8" x14ac:dyDescent="0.25">
      <c r="A8" s="19" t="s">
        <v>26</v>
      </c>
      <c r="B8" s="12">
        <v>43.11</v>
      </c>
      <c r="C8" s="13">
        <v>44204</v>
      </c>
      <c r="D8" s="13">
        <v>44236</v>
      </c>
      <c r="E8" s="13"/>
      <c r="F8" s="13"/>
      <c r="G8" s="1">
        <f t="shared" si="0"/>
        <v>32</v>
      </c>
      <c r="H8" s="12">
        <f t="shared" si="1"/>
        <v>1379.52</v>
      </c>
    </row>
    <row r="9" spans="1:8" x14ac:dyDescent="0.25">
      <c r="A9" s="19" t="s">
        <v>27</v>
      </c>
      <c r="B9" s="12">
        <v>5083</v>
      </c>
      <c r="C9" s="13">
        <v>44237</v>
      </c>
      <c r="D9" s="13">
        <v>44236</v>
      </c>
      <c r="E9" s="13"/>
      <c r="F9" s="13"/>
      <c r="G9" s="1">
        <f t="shared" si="0"/>
        <v>-1</v>
      </c>
      <c r="H9" s="12">
        <f t="shared" si="1"/>
        <v>-5083</v>
      </c>
    </row>
    <row r="10" spans="1:8" x14ac:dyDescent="0.25">
      <c r="A10" s="19" t="s">
        <v>28</v>
      </c>
      <c r="B10" s="12">
        <v>1200</v>
      </c>
      <c r="C10" s="13">
        <v>44261</v>
      </c>
      <c r="D10" s="13">
        <v>44236</v>
      </c>
      <c r="E10" s="13"/>
      <c r="F10" s="13"/>
      <c r="G10" s="1">
        <f t="shared" si="0"/>
        <v>-25</v>
      </c>
      <c r="H10" s="12">
        <f t="shared" si="1"/>
        <v>-30000</v>
      </c>
    </row>
    <row r="11" spans="1:8" x14ac:dyDescent="0.25">
      <c r="A11" s="19" t="s">
        <v>29</v>
      </c>
      <c r="B11" s="12">
        <v>150</v>
      </c>
      <c r="C11" s="13">
        <v>44230</v>
      </c>
      <c r="D11" s="13">
        <v>44236</v>
      </c>
      <c r="E11" s="13"/>
      <c r="F11" s="13"/>
      <c r="G11" s="1">
        <f t="shared" si="0"/>
        <v>6</v>
      </c>
      <c r="H11" s="12">
        <f t="shared" si="1"/>
        <v>900</v>
      </c>
    </row>
    <row r="12" spans="1:8" x14ac:dyDescent="0.25">
      <c r="A12" s="19" t="s">
        <v>30</v>
      </c>
      <c r="B12" s="12">
        <v>43.11</v>
      </c>
      <c r="C12" s="13">
        <v>44237</v>
      </c>
      <c r="D12" s="13">
        <v>44236</v>
      </c>
      <c r="E12" s="13"/>
      <c r="F12" s="13"/>
      <c r="G12" s="1">
        <f t="shared" si="0"/>
        <v>-1</v>
      </c>
      <c r="H12" s="12">
        <f t="shared" si="1"/>
        <v>-43.11</v>
      </c>
    </row>
    <row r="13" spans="1:8" x14ac:dyDescent="0.25">
      <c r="A13" s="19" t="s">
        <v>31</v>
      </c>
      <c r="B13" s="12">
        <v>43.11</v>
      </c>
      <c r="C13" s="13">
        <v>44237</v>
      </c>
      <c r="D13" s="13">
        <v>44236</v>
      </c>
      <c r="E13" s="13"/>
      <c r="F13" s="13"/>
      <c r="G13" s="1">
        <f t="shared" si="0"/>
        <v>-1</v>
      </c>
      <c r="H13" s="12">
        <f t="shared" si="1"/>
        <v>-43.11</v>
      </c>
    </row>
    <row r="14" spans="1:8" x14ac:dyDescent="0.25">
      <c r="A14" s="19" t="s">
        <v>32</v>
      </c>
      <c r="B14" s="12">
        <v>280</v>
      </c>
      <c r="C14" s="13">
        <v>44237</v>
      </c>
      <c r="D14" s="13">
        <v>44236</v>
      </c>
      <c r="E14" s="13"/>
      <c r="F14" s="13"/>
      <c r="G14" s="1">
        <f t="shared" si="0"/>
        <v>-1</v>
      </c>
      <c r="H14" s="12">
        <f t="shared" si="1"/>
        <v>-280</v>
      </c>
    </row>
    <row r="15" spans="1:8" x14ac:dyDescent="0.25">
      <c r="A15" s="19" t="s">
        <v>33</v>
      </c>
      <c r="B15" s="12">
        <v>150</v>
      </c>
      <c r="C15" s="13">
        <v>44246</v>
      </c>
      <c r="D15" s="13">
        <v>44236</v>
      </c>
      <c r="E15" s="13"/>
      <c r="F15" s="13"/>
      <c r="G15" s="1">
        <f t="shared" si="0"/>
        <v>-10</v>
      </c>
      <c r="H15" s="12">
        <f t="shared" si="1"/>
        <v>-1500</v>
      </c>
    </row>
    <row r="16" spans="1:8" x14ac:dyDescent="0.25">
      <c r="A16" s="19" t="s">
        <v>34</v>
      </c>
      <c r="B16" s="12">
        <v>200</v>
      </c>
      <c r="C16" s="13">
        <v>44250</v>
      </c>
      <c r="D16" s="13">
        <v>44236</v>
      </c>
      <c r="E16" s="13"/>
      <c r="F16" s="13"/>
      <c r="G16" s="1">
        <f t="shared" si="0"/>
        <v>-14</v>
      </c>
      <c r="H16" s="12">
        <f t="shared" si="1"/>
        <v>-2800</v>
      </c>
    </row>
    <row r="17" spans="1:8" x14ac:dyDescent="0.25">
      <c r="A17" s="19" t="s">
        <v>35</v>
      </c>
      <c r="B17" s="12">
        <v>5064</v>
      </c>
      <c r="C17" s="13">
        <v>44231</v>
      </c>
      <c r="D17" s="13">
        <v>44236</v>
      </c>
      <c r="E17" s="13"/>
      <c r="F17" s="13"/>
      <c r="G17" s="1">
        <f t="shared" si="0"/>
        <v>5</v>
      </c>
      <c r="H17" s="12">
        <f t="shared" si="1"/>
        <v>25320</v>
      </c>
    </row>
    <row r="18" spans="1:8" x14ac:dyDescent="0.25">
      <c r="A18" s="19" t="s">
        <v>36</v>
      </c>
      <c r="B18" s="12">
        <v>600</v>
      </c>
      <c r="C18" s="13">
        <v>44262</v>
      </c>
      <c r="D18" s="13">
        <v>44236</v>
      </c>
      <c r="E18" s="13"/>
      <c r="F18" s="13"/>
      <c r="G18" s="1">
        <f t="shared" si="0"/>
        <v>-26</v>
      </c>
      <c r="H18" s="12">
        <f t="shared" si="1"/>
        <v>-15600</v>
      </c>
    </row>
    <row r="19" spans="1:8" x14ac:dyDescent="0.25">
      <c r="A19" s="19" t="s">
        <v>37</v>
      </c>
      <c r="B19" s="12">
        <v>57.8</v>
      </c>
      <c r="C19" s="13">
        <v>44287</v>
      </c>
      <c r="D19" s="13">
        <v>44284</v>
      </c>
      <c r="E19" s="13"/>
      <c r="F19" s="13"/>
      <c r="G19" s="1">
        <f t="shared" si="0"/>
        <v>-3</v>
      </c>
      <c r="H19" s="12">
        <f t="shared" si="1"/>
        <v>-173.39999999999998</v>
      </c>
    </row>
    <row r="20" spans="1:8" x14ac:dyDescent="0.25">
      <c r="A20" s="19" t="s">
        <v>38</v>
      </c>
      <c r="B20" s="12">
        <v>1640</v>
      </c>
      <c r="C20" s="13">
        <v>44304</v>
      </c>
      <c r="D20" s="13">
        <v>44284</v>
      </c>
      <c r="E20" s="13"/>
      <c r="F20" s="13"/>
      <c r="G20" s="1">
        <f t="shared" si="0"/>
        <v>-20</v>
      </c>
      <c r="H20" s="12">
        <f t="shared" si="1"/>
        <v>-32800</v>
      </c>
    </row>
    <row r="21" spans="1:8" x14ac:dyDescent="0.25">
      <c r="A21" s="19" t="s">
        <v>39</v>
      </c>
      <c r="B21" s="12">
        <v>1600</v>
      </c>
      <c r="C21" s="13">
        <v>44272</v>
      </c>
      <c r="D21" s="13">
        <v>44284</v>
      </c>
      <c r="E21" s="13"/>
      <c r="F21" s="13"/>
      <c r="G21" s="1">
        <f t="shared" si="0"/>
        <v>12</v>
      </c>
      <c r="H21" s="12">
        <f t="shared" si="1"/>
        <v>19200</v>
      </c>
    </row>
    <row r="22" spans="1:8" x14ac:dyDescent="0.25">
      <c r="A22" s="19" t="s">
        <v>40</v>
      </c>
      <c r="B22" s="12">
        <v>43.11</v>
      </c>
      <c r="C22" s="13">
        <v>44300</v>
      </c>
      <c r="D22" s="13">
        <v>44284</v>
      </c>
      <c r="E22" s="13"/>
      <c r="F22" s="13"/>
      <c r="G22" s="1">
        <f t="shared" si="0"/>
        <v>-16</v>
      </c>
      <c r="H22" s="12">
        <f t="shared" si="1"/>
        <v>-689.76</v>
      </c>
    </row>
    <row r="23" spans="1:8" x14ac:dyDescent="0.25">
      <c r="A23" s="19" t="s">
        <v>41</v>
      </c>
      <c r="B23" s="12">
        <v>43.11</v>
      </c>
      <c r="C23" s="13">
        <v>44272</v>
      </c>
      <c r="D23" s="13">
        <v>44284</v>
      </c>
      <c r="E23" s="13"/>
      <c r="F23" s="13"/>
      <c r="G23" s="1">
        <f t="shared" si="0"/>
        <v>12</v>
      </c>
      <c r="H23" s="12">
        <f t="shared" si="1"/>
        <v>517.31999999999994</v>
      </c>
    </row>
    <row r="24" spans="1:8" x14ac:dyDescent="0.25">
      <c r="A24" s="19" t="s">
        <v>42</v>
      </c>
      <c r="B24" s="12">
        <v>280</v>
      </c>
      <c r="C24" s="13">
        <v>44294</v>
      </c>
      <c r="D24" s="13">
        <v>44284</v>
      </c>
      <c r="E24" s="13"/>
      <c r="F24" s="13"/>
      <c r="G24" s="1">
        <f t="shared" si="0"/>
        <v>-10</v>
      </c>
      <c r="H24" s="12">
        <f t="shared" si="1"/>
        <v>-2800</v>
      </c>
    </row>
    <row r="25" spans="1:8" x14ac:dyDescent="0.25">
      <c r="A25" s="19" t="s">
        <v>43</v>
      </c>
      <c r="B25" s="12">
        <v>43.11</v>
      </c>
      <c r="C25" s="13">
        <v>44294</v>
      </c>
      <c r="D25" s="13">
        <v>44284</v>
      </c>
      <c r="E25" s="13"/>
      <c r="F25" s="13"/>
      <c r="G25" s="1">
        <f t="shared" si="0"/>
        <v>-10</v>
      </c>
      <c r="H25" s="12">
        <f t="shared" si="1"/>
        <v>-431.1</v>
      </c>
    </row>
    <row r="26" spans="1:8" x14ac:dyDescent="0.25">
      <c r="A26" s="19" t="s">
        <v>44</v>
      </c>
      <c r="B26" s="12">
        <v>43.11</v>
      </c>
      <c r="C26" s="13">
        <v>44295</v>
      </c>
      <c r="D26" s="13">
        <v>44284</v>
      </c>
      <c r="E26" s="13"/>
      <c r="F26" s="13"/>
      <c r="G26" s="1">
        <f t="shared" si="0"/>
        <v>-11</v>
      </c>
      <c r="H26" s="12">
        <f t="shared" si="1"/>
        <v>-474.21</v>
      </c>
    </row>
    <row r="27" spans="1:8" x14ac:dyDescent="0.25">
      <c r="A27" s="19" t="s">
        <v>45</v>
      </c>
      <c r="B27" s="12">
        <v>266</v>
      </c>
      <c r="C27" s="13">
        <v>44304</v>
      </c>
      <c r="D27" s="13">
        <v>44284</v>
      </c>
      <c r="E27" s="13"/>
      <c r="F27" s="13"/>
      <c r="G27" s="1">
        <f t="shared" si="0"/>
        <v>-20</v>
      </c>
      <c r="H27" s="12">
        <f t="shared" si="1"/>
        <v>-5320</v>
      </c>
    </row>
    <row r="28" spans="1:8" x14ac:dyDescent="0.25">
      <c r="A28" s="19" t="s">
        <v>46</v>
      </c>
      <c r="B28" s="12">
        <v>1900</v>
      </c>
      <c r="C28" s="13">
        <v>44272</v>
      </c>
      <c r="D28" s="13">
        <v>44284</v>
      </c>
      <c r="E28" s="13"/>
      <c r="F28" s="13"/>
      <c r="G28" s="1">
        <f t="shared" si="0"/>
        <v>12</v>
      </c>
      <c r="H28" s="12">
        <f t="shared" si="1"/>
        <v>22800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13011.01</v>
      </c>
      <c r="C1">
        <f>COUNTA(A4:A203)</f>
        <v>19</v>
      </c>
      <c r="G1" s="16">
        <f>IF(B1&lt;&gt;0,H1/B1,0)</f>
        <v>7.8845946625204348</v>
      </c>
      <c r="H1" s="15">
        <f>SUM(H4:H195)</f>
        <v>102586.54000000001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47</v>
      </c>
      <c r="B4" s="12">
        <v>750</v>
      </c>
      <c r="C4" s="13">
        <v>44331</v>
      </c>
      <c r="D4" s="13">
        <v>44337</v>
      </c>
      <c r="E4" s="13"/>
      <c r="F4" s="13"/>
      <c r="G4" s="1">
        <f>D4-C4-(F4-E4)</f>
        <v>6</v>
      </c>
      <c r="H4" s="12">
        <f>B4*G4</f>
        <v>4500</v>
      </c>
    </row>
    <row r="5" spans="1:8" x14ac:dyDescent="0.25">
      <c r="A5" s="19" t="s">
        <v>48</v>
      </c>
      <c r="B5" s="12">
        <v>449.96</v>
      </c>
      <c r="C5" s="13">
        <v>44317</v>
      </c>
      <c r="D5" s="13">
        <v>44337</v>
      </c>
      <c r="E5" s="13"/>
      <c r="F5" s="13"/>
      <c r="G5" s="1">
        <f t="shared" ref="G5:G68" si="0">D5-C5-(F5-E5)</f>
        <v>20</v>
      </c>
      <c r="H5" s="12">
        <f t="shared" ref="H5:H68" si="1">B5*G5</f>
        <v>8999.1999999999989</v>
      </c>
    </row>
    <row r="6" spans="1:8" x14ac:dyDescent="0.25">
      <c r="A6" s="19" t="s">
        <v>49</v>
      </c>
      <c r="B6" s="12">
        <v>150</v>
      </c>
      <c r="C6" s="13">
        <v>44317</v>
      </c>
      <c r="D6" s="13">
        <v>44337</v>
      </c>
      <c r="E6" s="13"/>
      <c r="F6" s="13"/>
      <c r="G6" s="1">
        <f t="shared" si="0"/>
        <v>20</v>
      </c>
      <c r="H6" s="12">
        <f t="shared" si="1"/>
        <v>3000</v>
      </c>
    </row>
    <row r="7" spans="1:8" x14ac:dyDescent="0.25">
      <c r="A7" s="19" t="s">
        <v>50</v>
      </c>
      <c r="B7" s="12">
        <v>1160</v>
      </c>
      <c r="C7" s="13">
        <v>44317</v>
      </c>
      <c r="D7" s="13">
        <v>44337</v>
      </c>
      <c r="E7" s="13"/>
      <c r="F7" s="13"/>
      <c r="G7" s="1">
        <f t="shared" si="0"/>
        <v>20</v>
      </c>
      <c r="H7" s="12">
        <f t="shared" si="1"/>
        <v>23200</v>
      </c>
    </row>
    <row r="8" spans="1:8" x14ac:dyDescent="0.25">
      <c r="A8" s="19" t="s">
        <v>51</v>
      </c>
      <c r="B8" s="12">
        <v>408</v>
      </c>
      <c r="C8" s="13">
        <v>44317</v>
      </c>
      <c r="D8" s="13">
        <v>44337</v>
      </c>
      <c r="E8" s="13"/>
      <c r="F8" s="13"/>
      <c r="G8" s="1">
        <f t="shared" si="0"/>
        <v>20</v>
      </c>
      <c r="H8" s="12">
        <f t="shared" si="1"/>
        <v>8160</v>
      </c>
    </row>
    <row r="9" spans="1:8" x14ac:dyDescent="0.25">
      <c r="A9" s="19" t="s">
        <v>52</v>
      </c>
      <c r="B9" s="12">
        <v>28.07</v>
      </c>
      <c r="C9" s="13">
        <v>44335</v>
      </c>
      <c r="D9" s="13">
        <v>44337</v>
      </c>
      <c r="E9" s="13"/>
      <c r="F9" s="13"/>
      <c r="G9" s="1">
        <f t="shared" si="0"/>
        <v>2</v>
      </c>
      <c r="H9" s="12">
        <f t="shared" si="1"/>
        <v>56.14</v>
      </c>
    </row>
    <row r="10" spans="1:8" x14ac:dyDescent="0.25">
      <c r="A10" s="19" t="s">
        <v>53</v>
      </c>
      <c r="B10" s="12">
        <v>33.39</v>
      </c>
      <c r="C10" s="13">
        <v>44335</v>
      </c>
      <c r="D10" s="13">
        <v>44337</v>
      </c>
      <c r="E10" s="13"/>
      <c r="F10" s="13"/>
      <c r="G10" s="1">
        <f t="shared" si="0"/>
        <v>2</v>
      </c>
      <c r="H10" s="12">
        <f t="shared" si="1"/>
        <v>66.78</v>
      </c>
    </row>
    <row r="11" spans="1:8" x14ac:dyDescent="0.25">
      <c r="A11" s="19" t="s">
        <v>54</v>
      </c>
      <c r="B11" s="12">
        <v>37.75</v>
      </c>
      <c r="C11" s="13">
        <v>44335</v>
      </c>
      <c r="D11" s="13">
        <v>44337</v>
      </c>
      <c r="E11" s="13"/>
      <c r="F11" s="13"/>
      <c r="G11" s="1">
        <f t="shared" si="0"/>
        <v>2</v>
      </c>
      <c r="H11" s="12">
        <f t="shared" si="1"/>
        <v>75.5</v>
      </c>
    </row>
    <row r="12" spans="1:8" x14ac:dyDescent="0.25">
      <c r="A12" s="19" t="s">
        <v>55</v>
      </c>
      <c r="B12" s="12">
        <v>43.11</v>
      </c>
      <c r="C12" s="13">
        <v>44331</v>
      </c>
      <c r="D12" s="13">
        <v>44337</v>
      </c>
      <c r="E12" s="13"/>
      <c r="F12" s="13"/>
      <c r="G12" s="1">
        <f t="shared" si="0"/>
        <v>6</v>
      </c>
      <c r="H12" s="12">
        <f t="shared" si="1"/>
        <v>258.65999999999997</v>
      </c>
    </row>
    <row r="13" spans="1:8" x14ac:dyDescent="0.25">
      <c r="A13" s="19" t="s">
        <v>56</v>
      </c>
      <c r="B13" s="12">
        <v>43.11</v>
      </c>
      <c r="C13" s="13">
        <v>44331</v>
      </c>
      <c r="D13" s="13">
        <v>44337</v>
      </c>
      <c r="E13" s="13"/>
      <c r="F13" s="13"/>
      <c r="G13" s="1">
        <f t="shared" si="0"/>
        <v>6</v>
      </c>
      <c r="H13" s="12">
        <f t="shared" si="1"/>
        <v>258.65999999999997</v>
      </c>
    </row>
    <row r="14" spans="1:8" x14ac:dyDescent="0.25">
      <c r="A14" s="19" t="s">
        <v>57</v>
      </c>
      <c r="B14" s="12">
        <v>6221</v>
      </c>
      <c r="C14" s="13">
        <v>44317</v>
      </c>
      <c r="D14" s="13">
        <v>44337</v>
      </c>
      <c r="E14" s="13"/>
      <c r="F14" s="13"/>
      <c r="G14" s="1">
        <f t="shared" si="0"/>
        <v>20</v>
      </c>
      <c r="H14" s="12">
        <f t="shared" si="1"/>
        <v>124420</v>
      </c>
    </row>
    <row r="15" spans="1:8" x14ac:dyDescent="0.25">
      <c r="A15" s="19" t="s">
        <v>58</v>
      </c>
      <c r="B15" s="12">
        <v>150</v>
      </c>
      <c r="C15" s="13">
        <v>44349</v>
      </c>
      <c r="D15" s="13">
        <v>44337</v>
      </c>
      <c r="E15" s="13"/>
      <c r="F15" s="13"/>
      <c r="G15" s="1">
        <f t="shared" si="0"/>
        <v>-12</v>
      </c>
      <c r="H15" s="12">
        <f t="shared" si="1"/>
        <v>-1800</v>
      </c>
    </row>
    <row r="16" spans="1:8" x14ac:dyDescent="0.25">
      <c r="A16" s="19" t="s">
        <v>59</v>
      </c>
      <c r="B16" s="12">
        <v>80</v>
      </c>
      <c r="C16" s="13">
        <v>44357</v>
      </c>
      <c r="D16" s="13">
        <v>44337</v>
      </c>
      <c r="E16" s="13"/>
      <c r="F16" s="13"/>
      <c r="G16" s="1">
        <f t="shared" si="0"/>
        <v>-20</v>
      </c>
      <c r="H16" s="12">
        <f t="shared" si="1"/>
        <v>-1600</v>
      </c>
    </row>
    <row r="17" spans="1:8" x14ac:dyDescent="0.25">
      <c r="A17" s="19" t="s">
        <v>60</v>
      </c>
      <c r="B17" s="12">
        <v>1400</v>
      </c>
      <c r="C17" s="13">
        <v>44357</v>
      </c>
      <c r="D17" s="13">
        <v>44337</v>
      </c>
      <c r="E17" s="13"/>
      <c r="F17" s="13"/>
      <c r="G17" s="1">
        <f t="shared" si="0"/>
        <v>-20</v>
      </c>
      <c r="H17" s="12">
        <f t="shared" si="1"/>
        <v>-28000</v>
      </c>
    </row>
    <row r="18" spans="1:8" x14ac:dyDescent="0.25">
      <c r="A18" s="19" t="s">
        <v>61</v>
      </c>
      <c r="B18" s="12">
        <v>177</v>
      </c>
      <c r="C18" s="13">
        <v>44345</v>
      </c>
      <c r="D18" s="13">
        <v>44337</v>
      </c>
      <c r="E18" s="13"/>
      <c r="F18" s="13"/>
      <c r="G18" s="1">
        <f t="shared" si="0"/>
        <v>-8</v>
      </c>
      <c r="H18" s="12">
        <f t="shared" si="1"/>
        <v>-1416</v>
      </c>
    </row>
    <row r="19" spans="1:8" x14ac:dyDescent="0.25">
      <c r="A19" s="19" t="s">
        <v>62</v>
      </c>
      <c r="B19" s="12">
        <v>1513.4</v>
      </c>
      <c r="C19" s="13">
        <v>44357</v>
      </c>
      <c r="D19" s="13">
        <v>44337</v>
      </c>
      <c r="E19" s="13"/>
      <c r="F19" s="13"/>
      <c r="G19" s="1">
        <f t="shared" si="0"/>
        <v>-20</v>
      </c>
      <c r="H19" s="12">
        <f t="shared" si="1"/>
        <v>-30268</v>
      </c>
    </row>
    <row r="20" spans="1:8" x14ac:dyDescent="0.25">
      <c r="A20" s="19" t="s">
        <v>63</v>
      </c>
      <c r="B20" s="12">
        <v>43.11</v>
      </c>
      <c r="C20" s="13">
        <v>44357</v>
      </c>
      <c r="D20" s="13">
        <v>44337</v>
      </c>
      <c r="E20" s="13"/>
      <c r="F20" s="13"/>
      <c r="G20" s="1">
        <f t="shared" si="0"/>
        <v>-20</v>
      </c>
      <c r="H20" s="12">
        <f t="shared" si="1"/>
        <v>-862.2</v>
      </c>
    </row>
    <row r="21" spans="1:8" x14ac:dyDescent="0.25">
      <c r="A21" s="19" t="s">
        <v>64</v>
      </c>
      <c r="B21" s="12">
        <v>43.11</v>
      </c>
      <c r="C21" s="13">
        <v>44357</v>
      </c>
      <c r="D21" s="13">
        <v>44337</v>
      </c>
      <c r="E21" s="13"/>
      <c r="F21" s="13"/>
      <c r="G21" s="1">
        <f t="shared" si="0"/>
        <v>-20</v>
      </c>
      <c r="H21" s="12">
        <f t="shared" si="1"/>
        <v>-862.2</v>
      </c>
    </row>
    <row r="22" spans="1:8" x14ac:dyDescent="0.25">
      <c r="A22" s="19" t="s">
        <v>65</v>
      </c>
      <c r="B22" s="12">
        <v>280</v>
      </c>
      <c r="C22" s="13">
        <v>44357</v>
      </c>
      <c r="D22" s="13">
        <v>44337</v>
      </c>
      <c r="E22" s="13"/>
      <c r="F22" s="13"/>
      <c r="G22" s="1">
        <f t="shared" si="0"/>
        <v>-20</v>
      </c>
      <c r="H22" s="12">
        <f t="shared" si="1"/>
        <v>-5600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9026.2000000000007</v>
      </c>
      <c r="C1">
        <f>COUNTA(A4:A203)</f>
        <v>23</v>
      </c>
      <c r="G1" s="16">
        <f>IF(B1&lt;&gt;0,H1/B1,0)</f>
        <v>2.0871119629522941</v>
      </c>
      <c r="H1" s="15">
        <f>SUM(H4:H195)</f>
        <v>18838.689999999999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66</v>
      </c>
      <c r="B4" s="12">
        <v>1199.51</v>
      </c>
      <c r="C4" s="13">
        <v>44381</v>
      </c>
      <c r="D4" s="13">
        <v>44382</v>
      </c>
      <c r="E4" s="13"/>
      <c r="F4" s="13"/>
      <c r="G4" s="1">
        <f>D4-C4-(F4-E4)</f>
        <v>1</v>
      </c>
      <c r="H4" s="12">
        <f>B4*G4</f>
        <v>1199.51</v>
      </c>
    </row>
    <row r="5" spans="1:8" x14ac:dyDescent="0.25">
      <c r="A5" s="19" t="s">
        <v>67</v>
      </c>
      <c r="B5" s="12">
        <v>1904.62</v>
      </c>
      <c r="C5" s="13">
        <v>44373</v>
      </c>
      <c r="D5" s="13">
        <v>44382</v>
      </c>
      <c r="E5" s="13"/>
      <c r="F5" s="13"/>
      <c r="G5" s="1">
        <f t="shared" ref="G5:G68" si="0">D5-C5-(F5-E5)</f>
        <v>9</v>
      </c>
      <c r="H5" s="12">
        <f t="shared" ref="H5:H68" si="1">B5*G5</f>
        <v>17141.579999999998</v>
      </c>
    </row>
    <row r="6" spans="1:8" x14ac:dyDescent="0.25">
      <c r="A6" s="19" t="s">
        <v>68</v>
      </c>
      <c r="B6" s="12">
        <v>1350</v>
      </c>
      <c r="C6" s="13">
        <v>44370</v>
      </c>
      <c r="D6" s="13">
        <v>44382</v>
      </c>
      <c r="E6" s="13"/>
      <c r="F6" s="13"/>
      <c r="G6" s="1">
        <f t="shared" si="0"/>
        <v>12</v>
      </c>
      <c r="H6" s="12">
        <f t="shared" si="1"/>
        <v>16200</v>
      </c>
    </row>
    <row r="7" spans="1:8" x14ac:dyDescent="0.25">
      <c r="A7" s="19" t="s">
        <v>69</v>
      </c>
      <c r="B7" s="12">
        <v>1428</v>
      </c>
      <c r="C7" s="13">
        <v>44381</v>
      </c>
      <c r="D7" s="13">
        <v>44382</v>
      </c>
      <c r="E7" s="13"/>
      <c r="F7" s="13"/>
      <c r="G7" s="1">
        <f t="shared" si="0"/>
        <v>1</v>
      </c>
      <c r="H7" s="12">
        <f t="shared" si="1"/>
        <v>1428</v>
      </c>
    </row>
    <row r="8" spans="1:8" x14ac:dyDescent="0.25">
      <c r="A8" s="19" t="s">
        <v>70</v>
      </c>
      <c r="B8" s="12">
        <v>495</v>
      </c>
      <c r="C8" s="13">
        <v>44388</v>
      </c>
      <c r="D8" s="13">
        <v>44382</v>
      </c>
      <c r="E8" s="13"/>
      <c r="F8" s="13"/>
      <c r="G8" s="1">
        <f t="shared" si="0"/>
        <v>-6</v>
      </c>
      <c r="H8" s="12">
        <f t="shared" si="1"/>
        <v>-2970</v>
      </c>
    </row>
    <row r="9" spans="1:8" x14ac:dyDescent="0.25">
      <c r="A9" s="19" t="s">
        <v>71</v>
      </c>
      <c r="B9" s="12">
        <v>150</v>
      </c>
      <c r="C9" s="13">
        <v>44381</v>
      </c>
      <c r="D9" s="13">
        <v>44382</v>
      </c>
      <c r="E9" s="13"/>
      <c r="F9" s="13"/>
      <c r="G9" s="1">
        <f t="shared" si="0"/>
        <v>1</v>
      </c>
      <c r="H9" s="12">
        <f t="shared" si="1"/>
        <v>150</v>
      </c>
    </row>
    <row r="10" spans="1:8" x14ac:dyDescent="0.25">
      <c r="A10" s="19" t="s">
        <v>72</v>
      </c>
      <c r="B10" s="12">
        <v>850</v>
      </c>
      <c r="C10" s="13">
        <v>44372</v>
      </c>
      <c r="D10" s="13">
        <v>44382</v>
      </c>
      <c r="E10" s="13"/>
      <c r="F10" s="13"/>
      <c r="G10" s="1">
        <f t="shared" si="0"/>
        <v>10</v>
      </c>
      <c r="H10" s="12">
        <f t="shared" si="1"/>
        <v>8500</v>
      </c>
    </row>
    <row r="11" spans="1:8" x14ac:dyDescent="0.25">
      <c r="A11" s="19" t="s">
        <v>73</v>
      </c>
      <c r="B11" s="12">
        <v>528</v>
      </c>
      <c r="C11" s="13">
        <v>44405</v>
      </c>
      <c r="D11" s="13">
        <v>44382</v>
      </c>
      <c r="E11" s="13"/>
      <c r="F11" s="13"/>
      <c r="G11" s="1">
        <f t="shared" si="0"/>
        <v>-23</v>
      </c>
      <c r="H11" s="12">
        <f t="shared" si="1"/>
        <v>-12144</v>
      </c>
    </row>
    <row r="12" spans="1:8" x14ac:dyDescent="0.25">
      <c r="A12" s="19" t="s">
        <v>74</v>
      </c>
      <c r="B12" s="12">
        <v>14.72</v>
      </c>
      <c r="C12" s="13">
        <v>44405</v>
      </c>
      <c r="D12" s="13">
        <v>44382</v>
      </c>
      <c r="E12" s="13"/>
      <c r="F12" s="13"/>
      <c r="G12" s="1">
        <f t="shared" si="0"/>
        <v>-23</v>
      </c>
      <c r="H12" s="12">
        <f t="shared" si="1"/>
        <v>-338.56</v>
      </c>
    </row>
    <row r="13" spans="1:8" x14ac:dyDescent="0.25">
      <c r="A13" s="19" t="s">
        <v>75</v>
      </c>
      <c r="B13" s="12">
        <v>43.11</v>
      </c>
      <c r="C13" s="13">
        <v>44388</v>
      </c>
      <c r="D13" s="13">
        <v>44382</v>
      </c>
      <c r="E13" s="13"/>
      <c r="F13" s="13"/>
      <c r="G13" s="1">
        <f t="shared" si="0"/>
        <v>-6</v>
      </c>
      <c r="H13" s="12">
        <f t="shared" si="1"/>
        <v>-258.65999999999997</v>
      </c>
    </row>
    <row r="14" spans="1:8" x14ac:dyDescent="0.25">
      <c r="A14" s="19" t="s">
        <v>76</v>
      </c>
      <c r="B14" s="12">
        <v>43.11</v>
      </c>
      <c r="C14" s="13">
        <v>44388</v>
      </c>
      <c r="D14" s="13">
        <v>44382</v>
      </c>
      <c r="E14" s="13"/>
      <c r="F14" s="13"/>
      <c r="G14" s="1">
        <f t="shared" si="0"/>
        <v>-6</v>
      </c>
      <c r="H14" s="12">
        <f t="shared" si="1"/>
        <v>-258.65999999999997</v>
      </c>
    </row>
    <row r="15" spans="1:8" x14ac:dyDescent="0.25">
      <c r="A15" s="19" t="s">
        <v>77</v>
      </c>
      <c r="B15" s="12">
        <v>70</v>
      </c>
      <c r="C15" s="13">
        <v>44405</v>
      </c>
      <c r="D15" s="13">
        <v>44382</v>
      </c>
      <c r="E15" s="13"/>
      <c r="F15" s="13"/>
      <c r="G15" s="1">
        <f t="shared" si="0"/>
        <v>-23</v>
      </c>
      <c r="H15" s="12">
        <f t="shared" si="1"/>
        <v>-1610</v>
      </c>
    </row>
    <row r="16" spans="1:8" x14ac:dyDescent="0.25">
      <c r="A16" s="19" t="s">
        <v>78</v>
      </c>
      <c r="B16" s="12">
        <v>90</v>
      </c>
      <c r="C16" s="13">
        <v>44405</v>
      </c>
      <c r="D16" s="13">
        <v>44382</v>
      </c>
      <c r="E16" s="13"/>
      <c r="F16" s="13"/>
      <c r="G16" s="1">
        <f t="shared" si="0"/>
        <v>-23</v>
      </c>
      <c r="H16" s="12">
        <f t="shared" si="1"/>
        <v>-2070</v>
      </c>
    </row>
    <row r="17" spans="1:8" x14ac:dyDescent="0.25">
      <c r="A17" s="19" t="s">
        <v>79</v>
      </c>
      <c r="B17" s="12">
        <v>70</v>
      </c>
      <c r="C17" s="13">
        <v>44405</v>
      </c>
      <c r="D17" s="13">
        <v>44382</v>
      </c>
      <c r="E17" s="13"/>
      <c r="F17" s="13"/>
      <c r="G17" s="1">
        <f t="shared" si="0"/>
        <v>-23</v>
      </c>
      <c r="H17" s="12">
        <f t="shared" si="1"/>
        <v>-1610</v>
      </c>
    </row>
    <row r="18" spans="1:8" x14ac:dyDescent="0.25">
      <c r="A18" s="19" t="s">
        <v>80</v>
      </c>
      <c r="B18" s="12">
        <v>90</v>
      </c>
      <c r="C18" s="13">
        <v>44422</v>
      </c>
      <c r="D18" s="13">
        <v>44382</v>
      </c>
      <c r="E18" s="13"/>
      <c r="F18" s="13"/>
      <c r="G18" s="1">
        <f t="shared" si="0"/>
        <v>-40</v>
      </c>
      <c r="H18" s="12">
        <f t="shared" si="1"/>
        <v>-3600</v>
      </c>
    </row>
    <row r="19" spans="1:8" x14ac:dyDescent="0.25">
      <c r="A19" s="19" t="s">
        <v>81</v>
      </c>
      <c r="B19" s="12">
        <v>14.72</v>
      </c>
      <c r="C19" s="13">
        <v>44428</v>
      </c>
      <c r="D19" s="13">
        <v>44438</v>
      </c>
      <c r="E19" s="13"/>
      <c r="F19" s="13"/>
      <c r="G19" s="1">
        <f t="shared" si="0"/>
        <v>10</v>
      </c>
      <c r="H19" s="12">
        <f t="shared" si="1"/>
        <v>147.20000000000002</v>
      </c>
    </row>
    <row r="20" spans="1:8" x14ac:dyDescent="0.25">
      <c r="A20" s="19" t="s">
        <v>82</v>
      </c>
      <c r="B20" s="12">
        <v>43.11</v>
      </c>
      <c r="C20" s="13">
        <v>44420</v>
      </c>
      <c r="D20" s="13">
        <v>44438</v>
      </c>
      <c r="E20" s="13"/>
      <c r="F20" s="13"/>
      <c r="G20" s="1">
        <f t="shared" si="0"/>
        <v>18</v>
      </c>
      <c r="H20" s="12">
        <f t="shared" si="1"/>
        <v>775.98</v>
      </c>
    </row>
    <row r="21" spans="1:8" x14ac:dyDescent="0.25">
      <c r="A21" s="19" t="s">
        <v>83</v>
      </c>
      <c r="B21" s="12">
        <v>280</v>
      </c>
      <c r="C21" s="13">
        <v>44420</v>
      </c>
      <c r="D21" s="13">
        <v>44438</v>
      </c>
      <c r="E21" s="13"/>
      <c r="F21" s="13"/>
      <c r="G21" s="1">
        <f t="shared" si="0"/>
        <v>18</v>
      </c>
      <c r="H21" s="12">
        <f t="shared" si="1"/>
        <v>5040</v>
      </c>
    </row>
    <row r="22" spans="1:8" x14ac:dyDescent="0.25">
      <c r="A22" s="19" t="s">
        <v>84</v>
      </c>
      <c r="B22" s="12">
        <v>43.11</v>
      </c>
      <c r="C22" s="13">
        <v>44457</v>
      </c>
      <c r="D22" s="13">
        <v>44438</v>
      </c>
      <c r="E22" s="13"/>
      <c r="F22" s="13"/>
      <c r="G22" s="1">
        <f t="shared" si="0"/>
        <v>-19</v>
      </c>
      <c r="H22" s="12">
        <f t="shared" si="1"/>
        <v>-819.09</v>
      </c>
    </row>
    <row r="23" spans="1:8" x14ac:dyDescent="0.25">
      <c r="A23" s="19" t="s">
        <v>85</v>
      </c>
      <c r="B23" s="12">
        <v>74.459999999999994</v>
      </c>
      <c r="C23" s="13">
        <v>44457</v>
      </c>
      <c r="D23" s="13">
        <v>44438</v>
      </c>
      <c r="E23" s="13"/>
      <c r="F23" s="13"/>
      <c r="G23" s="1">
        <f t="shared" si="0"/>
        <v>-19</v>
      </c>
      <c r="H23" s="12">
        <f t="shared" si="1"/>
        <v>-1414.7399999999998</v>
      </c>
    </row>
    <row r="24" spans="1:8" x14ac:dyDescent="0.25">
      <c r="A24" s="19" t="s">
        <v>86</v>
      </c>
      <c r="B24" s="12">
        <v>73</v>
      </c>
      <c r="C24" s="13">
        <v>44457</v>
      </c>
      <c r="D24" s="13">
        <v>44438</v>
      </c>
      <c r="E24" s="13"/>
      <c r="F24" s="13"/>
      <c r="G24" s="1">
        <f t="shared" si="0"/>
        <v>-19</v>
      </c>
      <c r="H24" s="12">
        <f t="shared" si="1"/>
        <v>-1387</v>
      </c>
    </row>
    <row r="25" spans="1:8" x14ac:dyDescent="0.25">
      <c r="A25" s="19" t="s">
        <v>87</v>
      </c>
      <c r="B25" s="12">
        <v>75.86</v>
      </c>
      <c r="C25" s="13">
        <v>44457</v>
      </c>
      <c r="D25" s="13">
        <v>44438</v>
      </c>
      <c r="E25" s="13"/>
      <c r="F25" s="13"/>
      <c r="G25" s="1">
        <f t="shared" si="0"/>
        <v>-19</v>
      </c>
      <c r="H25" s="12">
        <f t="shared" si="1"/>
        <v>-1441.34</v>
      </c>
    </row>
    <row r="26" spans="1:8" x14ac:dyDescent="0.25">
      <c r="A26" s="19" t="s">
        <v>88</v>
      </c>
      <c r="B26" s="12">
        <v>95.87</v>
      </c>
      <c r="C26" s="13">
        <v>44457</v>
      </c>
      <c r="D26" s="13">
        <v>44438</v>
      </c>
      <c r="E26" s="13"/>
      <c r="F26" s="13"/>
      <c r="G26" s="1">
        <f t="shared" si="0"/>
        <v>-19</v>
      </c>
      <c r="H26" s="12">
        <f t="shared" si="1"/>
        <v>-1821.5300000000002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13331.95</v>
      </c>
      <c r="C1">
        <f>COUNTA(A4:A203)</f>
        <v>20</v>
      </c>
      <c r="G1" s="16">
        <f>IF(B1&lt;&gt;0,H1/B1,0)</f>
        <v>-2.9603673881165169</v>
      </c>
      <c r="H1" s="15">
        <f>SUM(H4:H195)</f>
        <v>-39467.47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89</v>
      </c>
      <c r="B4" s="12">
        <v>2300</v>
      </c>
      <c r="C4" s="13">
        <v>44477</v>
      </c>
      <c r="D4" s="13">
        <v>44540</v>
      </c>
      <c r="E4" s="13"/>
      <c r="F4" s="13"/>
      <c r="G4" s="1">
        <f>D4-C4-(F4-E4)</f>
        <v>63</v>
      </c>
      <c r="H4" s="12">
        <f>B4*G4</f>
        <v>144900</v>
      </c>
    </row>
    <row r="5" spans="1:8" x14ac:dyDescent="0.25">
      <c r="A5" s="19" t="s">
        <v>90</v>
      </c>
      <c r="B5" s="12">
        <v>743</v>
      </c>
      <c r="C5" s="13">
        <v>44477</v>
      </c>
      <c r="D5" s="13">
        <v>44540</v>
      </c>
      <c r="E5" s="13"/>
      <c r="F5" s="13"/>
      <c r="G5" s="1">
        <f t="shared" ref="G5:G68" si="0">D5-C5-(F5-E5)</f>
        <v>63</v>
      </c>
      <c r="H5" s="12">
        <f t="shared" ref="H5:H68" si="1">B5*G5</f>
        <v>46809</v>
      </c>
    </row>
    <row r="6" spans="1:8" x14ac:dyDescent="0.25">
      <c r="A6" s="19" t="s">
        <v>91</v>
      </c>
      <c r="B6" s="12">
        <v>67.33</v>
      </c>
      <c r="C6" s="13">
        <v>44477</v>
      </c>
      <c r="D6" s="13">
        <v>44540</v>
      </c>
      <c r="E6" s="13"/>
      <c r="F6" s="13"/>
      <c r="G6" s="1">
        <f t="shared" si="0"/>
        <v>63</v>
      </c>
      <c r="H6" s="12">
        <f t="shared" si="1"/>
        <v>4241.79</v>
      </c>
    </row>
    <row r="7" spans="1:8" x14ac:dyDescent="0.25">
      <c r="A7" s="19" t="s">
        <v>92</v>
      </c>
      <c r="B7" s="12">
        <v>43.11</v>
      </c>
      <c r="C7" s="13">
        <v>44477</v>
      </c>
      <c r="D7" s="13">
        <v>44540</v>
      </c>
      <c r="E7" s="13"/>
      <c r="F7" s="13"/>
      <c r="G7" s="1">
        <f t="shared" si="0"/>
        <v>63</v>
      </c>
      <c r="H7" s="12">
        <f t="shared" si="1"/>
        <v>2715.93</v>
      </c>
    </row>
    <row r="8" spans="1:8" x14ac:dyDescent="0.25">
      <c r="A8" s="19" t="s">
        <v>93</v>
      </c>
      <c r="B8" s="12">
        <v>43.11</v>
      </c>
      <c r="C8" s="13">
        <v>44509</v>
      </c>
      <c r="D8" s="13">
        <v>44540</v>
      </c>
      <c r="E8" s="13"/>
      <c r="F8" s="13"/>
      <c r="G8" s="1">
        <f t="shared" si="0"/>
        <v>31</v>
      </c>
      <c r="H8" s="12">
        <f t="shared" si="1"/>
        <v>1336.41</v>
      </c>
    </row>
    <row r="9" spans="1:8" x14ac:dyDescent="0.25">
      <c r="A9" s="19" t="s">
        <v>94</v>
      </c>
      <c r="B9" s="12">
        <v>500</v>
      </c>
      <c r="C9" s="13">
        <v>44547</v>
      </c>
      <c r="D9" s="13">
        <v>44540</v>
      </c>
      <c r="E9" s="13"/>
      <c r="F9" s="13"/>
      <c r="G9" s="1">
        <f t="shared" si="0"/>
        <v>-7</v>
      </c>
      <c r="H9" s="12">
        <f t="shared" si="1"/>
        <v>-3500</v>
      </c>
    </row>
    <row r="10" spans="1:8" x14ac:dyDescent="0.25">
      <c r="A10" s="19" t="s">
        <v>95</v>
      </c>
      <c r="B10" s="12">
        <v>350</v>
      </c>
      <c r="C10" s="13">
        <v>44555</v>
      </c>
      <c r="D10" s="13">
        <v>44540</v>
      </c>
      <c r="E10" s="13"/>
      <c r="F10" s="13"/>
      <c r="G10" s="1">
        <f t="shared" si="0"/>
        <v>-15</v>
      </c>
      <c r="H10" s="12">
        <f t="shared" si="1"/>
        <v>-5250</v>
      </c>
    </row>
    <row r="11" spans="1:8" x14ac:dyDescent="0.25">
      <c r="A11" s="19" t="s">
        <v>96</v>
      </c>
      <c r="B11" s="12">
        <v>300</v>
      </c>
      <c r="C11" s="13">
        <v>44566</v>
      </c>
      <c r="D11" s="13">
        <v>44540</v>
      </c>
      <c r="E11" s="13"/>
      <c r="F11" s="13"/>
      <c r="G11" s="1">
        <f t="shared" si="0"/>
        <v>-26</v>
      </c>
      <c r="H11" s="12">
        <f t="shared" si="1"/>
        <v>-7800</v>
      </c>
    </row>
    <row r="12" spans="1:8" x14ac:dyDescent="0.25">
      <c r="A12" s="19" t="s">
        <v>97</v>
      </c>
      <c r="B12" s="12">
        <v>76</v>
      </c>
      <c r="C12" s="13">
        <v>44517</v>
      </c>
      <c r="D12" s="13">
        <v>44540</v>
      </c>
      <c r="E12" s="13"/>
      <c r="F12" s="13"/>
      <c r="G12" s="1">
        <f t="shared" si="0"/>
        <v>23</v>
      </c>
      <c r="H12" s="12">
        <f t="shared" si="1"/>
        <v>1748</v>
      </c>
    </row>
    <row r="13" spans="1:8" x14ac:dyDescent="0.25">
      <c r="A13" s="19" t="s">
        <v>98</v>
      </c>
      <c r="B13" s="12">
        <v>96</v>
      </c>
      <c r="C13" s="13">
        <v>44517</v>
      </c>
      <c r="D13" s="13">
        <v>44540</v>
      </c>
      <c r="E13" s="13"/>
      <c r="F13" s="13"/>
      <c r="G13" s="1">
        <f t="shared" si="0"/>
        <v>23</v>
      </c>
      <c r="H13" s="12">
        <f t="shared" si="1"/>
        <v>2208</v>
      </c>
    </row>
    <row r="14" spans="1:8" x14ac:dyDescent="0.25">
      <c r="A14" s="19" t="s">
        <v>99</v>
      </c>
      <c r="B14" s="12">
        <v>76</v>
      </c>
      <c r="C14" s="13">
        <v>44517</v>
      </c>
      <c r="D14" s="13">
        <v>44540</v>
      </c>
      <c r="E14" s="13"/>
      <c r="F14" s="13"/>
      <c r="G14" s="1">
        <f t="shared" si="0"/>
        <v>23</v>
      </c>
      <c r="H14" s="12">
        <f t="shared" si="1"/>
        <v>1748</v>
      </c>
    </row>
    <row r="15" spans="1:8" x14ac:dyDescent="0.25">
      <c r="A15" s="19" t="s">
        <v>100</v>
      </c>
      <c r="B15" s="12">
        <v>76</v>
      </c>
      <c r="C15" s="13">
        <v>44517</v>
      </c>
      <c r="D15" s="13">
        <v>44540</v>
      </c>
      <c r="E15" s="13"/>
      <c r="F15" s="13"/>
      <c r="G15" s="1">
        <f t="shared" si="0"/>
        <v>23</v>
      </c>
      <c r="H15" s="12">
        <f t="shared" si="1"/>
        <v>1748</v>
      </c>
    </row>
    <row r="16" spans="1:8" x14ac:dyDescent="0.25">
      <c r="A16" s="19" t="s">
        <v>101</v>
      </c>
      <c r="B16" s="12">
        <v>408</v>
      </c>
      <c r="C16" s="13">
        <v>44552</v>
      </c>
      <c r="D16" s="13">
        <v>44540</v>
      </c>
      <c r="E16" s="13"/>
      <c r="F16" s="13"/>
      <c r="G16" s="1">
        <f t="shared" si="0"/>
        <v>-12</v>
      </c>
      <c r="H16" s="12">
        <f t="shared" si="1"/>
        <v>-4896</v>
      </c>
    </row>
    <row r="17" spans="1:8" x14ac:dyDescent="0.25">
      <c r="A17" s="19" t="s">
        <v>102</v>
      </c>
      <c r="B17" s="12">
        <v>408</v>
      </c>
      <c r="C17" s="13">
        <v>44552</v>
      </c>
      <c r="D17" s="13">
        <v>44540</v>
      </c>
      <c r="E17" s="13"/>
      <c r="F17" s="13"/>
      <c r="G17" s="1">
        <f t="shared" si="0"/>
        <v>-12</v>
      </c>
      <c r="H17" s="12">
        <f t="shared" si="1"/>
        <v>-4896</v>
      </c>
    </row>
    <row r="18" spans="1:8" x14ac:dyDescent="0.25">
      <c r="A18" s="19" t="s">
        <v>103</v>
      </c>
      <c r="B18" s="12">
        <v>408</v>
      </c>
      <c r="C18" s="13">
        <v>44552</v>
      </c>
      <c r="D18" s="13">
        <v>44540</v>
      </c>
      <c r="E18" s="13"/>
      <c r="F18" s="13"/>
      <c r="G18" s="1">
        <f t="shared" si="0"/>
        <v>-12</v>
      </c>
      <c r="H18" s="12">
        <f t="shared" si="1"/>
        <v>-4896</v>
      </c>
    </row>
    <row r="19" spans="1:8" x14ac:dyDescent="0.25">
      <c r="A19" s="19" t="s">
        <v>104</v>
      </c>
      <c r="B19" s="12">
        <v>1233.4000000000001</v>
      </c>
      <c r="C19" s="13">
        <v>44577</v>
      </c>
      <c r="D19" s="13">
        <v>44548</v>
      </c>
      <c r="E19" s="13"/>
      <c r="F19" s="13"/>
      <c r="G19" s="1">
        <f t="shared" si="0"/>
        <v>-29</v>
      </c>
      <c r="H19" s="12">
        <f t="shared" si="1"/>
        <v>-35768.600000000006</v>
      </c>
    </row>
    <row r="20" spans="1:8" x14ac:dyDescent="0.25">
      <c r="A20" s="19" t="s">
        <v>104</v>
      </c>
      <c r="B20" s="12">
        <v>280</v>
      </c>
      <c r="C20" s="13">
        <v>44577</v>
      </c>
      <c r="D20" s="13">
        <v>44548</v>
      </c>
      <c r="E20" s="13"/>
      <c r="F20" s="13"/>
      <c r="G20" s="1">
        <f t="shared" si="0"/>
        <v>-29</v>
      </c>
      <c r="H20" s="12">
        <f t="shared" si="1"/>
        <v>-8120</v>
      </c>
    </row>
    <row r="21" spans="1:8" x14ac:dyDescent="0.25">
      <c r="A21" s="19" t="s">
        <v>105</v>
      </c>
      <c r="B21" s="12">
        <v>620</v>
      </c>
      <c r="C21" s="13">
        <v>44577</v>
      </c>
      <c r="D21" s="13">
        <v>44548</v>
      </c>
      <c r="E21" s="13"/>
      <c r="F21" s="13"/>
      <c r="G21" s="1">
        <f t="shared" si="0"/>
        <v>-29</v>
      </c>
      <c r="H21" s="12">
        <f t="shared" si="1"/>
        <v>-17980</v>
      </c>
    </row>
    <row r="22" spans="1:8" x14ac:dyDescent="0.25">
      <c r="A22" s="19" t="s">
        <v>106</v>
      </c>
      <c r="B22" s="12">
        <v>5154</v>
      </c>
      <c r="C22" s="13">
        <v>44577</v>
      </c>
      <c r="D22" s="13">
        <v>44548</v>
      </c>
      <c r="E22" s="13"/>
      <c r="F22" s="13"/>
      <c r="G22" s="1">
        <f t="shared" si="0"/>
        <v>-29</v>
      </c>
      <c r="H22" s="12">
        <f t="shared" si="1"/>
        <v>-149466</v>
      </c>
    </row>
    <row r="23" spans="1:8" x14ac:dyDescent="0.25">
      <c r="A23" s="19" t="s">
        <v>107</v>
      </c>
      <c r="B23" s="12">
        <v>150</v>
      </c>
      <c r="C23" s="13">
        <v>44577</v>
      </c>
      <c r="D23" s="13">
        <v>44548</v>
      </c>
      <c r="E23" s="13"/>
      <c r="F23" s="13"/>
      <c r="G23" s="1">
        <f t="shared" si="0"/>
        <v>-29</v>
      </c>
      <c r="H23" s="12">
        <f t="shared" si="1"/>
        <v>-4350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2022-02-14T07:51:33Z</dcterms:modified>
</cp:coreProperties>
</file>